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01_FRAUD_ZIPS_metadata" sheetId="1" state="visible" r:id="rId2"/>
    <sheet name="02_FRAUD_ZIPS_metadata" sheetId="2" state="visible" r:id="rId3"/>
    <sheet name="03_FRAUD_ZIPS_metadata" sheetId="3" state="visible" r:id="rId4"/>
    <sheet name="04_FRAUD_ZIPS_sha256_usps" sheetId="4" state="visible" r:id="rId5"/>
    <sheet name="05_FRAUD_ZIPS_sha256_judicial" sheetId="5" state="visible" r:id="rId6"/>
    <sheet name="06_FRAUD_ZIPS_sha256_images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<sst xmlns="http://schemas.openxmlformats.org/spreadsheetml/2006/main" count="5700" uniqueCount="250">
  <si>
    <t xml:space="preserve">index</t>
  </si>
  <si>
    <t xml:space="preserve">case_id</t>
  </si>
  <si>
    <t xml:space="preserve">zip_filename</t>
  </si>
  <si>
    <t xml:space="preserve">cluster_name</t>
  </si>
  <si>
    <t xml:space="preserve">filing_type</t>
  </si>
  <si>
    <t xml:space="preserve">filename</t>
  </si>
  <si>
    <t xml:space="preserve">filing_date</t>
  </si>
  <si>
    <t xml:space="preserve">create_date</t>
  </si>
  <si>
    <t xml:space="preserve">document_id</t>
  </si>
  <si>
    <t xml:space="preserve">instance_id</t>
  </si>
  <si>
    <t xml:space="preserve">sig1_name</t>
  </si>
  <si>
    <t xml:space="preserve">sig1_sign_time</t>
  </si>
  <si>
    <t xml:space="preserve">sig1_signed_bytes</t>
  </si>
  <si>
    <t xml:space="preserve">sig2_name</t>
  </si>
  <si>
    <t xml:space="preserve">sig2_sign_time</t>
  </si>
  <si>
    <t xml:space="preserve">sig2_signed_bytes</t>
  </si>
  <si>
    <t xml:space="preserve">doc_title</t>
  </si>
  <si>
    <t xml:space="preserve">MICHAEL HOWARD</t>
  </si>
  <si>
    <t xml:space="preserve">Findings and Order</t>
  </si>
  <si>
    <t xml:space="preserve">2021:08:31 09:25:34-05:00</t>
  </si>
  <si>
    <t xml:space="preserve">uuid:999cfbc6-aa89-427a-ac7c-31e744cb57e0</t>
  </si>
  <si>
    <t xml:space="preserve">uuid:c7de2954-ed4f-4806-a435-dc2745f131f2</t>
  </si>
  <si>
    <t xml:space="preserve">Janzen, Lisa</t>
  </si>
  <si>
    <t xml:space="preserve">2021-08-31 10:06:19</t>
  </si>
  <si>
    <t xml:space="preserve">[0 - 129996], [137690 - 157669]</t>
  </si>
  <si>
    <t xml:space="preserve">State of Minnesota,</t>
  </si>
  <si>
    <t xml:space="preserve">2022:01:31 16:35:00-06:00</t>
  </si>
  <si>
    <t xml:space="preserve">uuid:4787227C-E053-4070-B85C-6764EA2A9D19</t>
  </si>
  <si>
    <t xml:space="preserve">uuid:50b6ad14-eaf1-4202-8088-41fe126aa36d</t>
  </si>
  <si>
    <t xml:space="preserve">2022-02-01 12:10:09</t>
  </si>
  <si>
    <t xml:space="preserve">[0 - 163153], [173205 - 182888]</t>
  </si>
  <si>
    <t xml:space="preserve">Finding of Incompetency and Order</t>
  </si>
  <si>
    <t xml:space="preserve">2023:05:02 15:04:10-05:00</t>
  </si>
  <si>
    <t xml:space="preserve">uuid:F8935E9F-1938-4C50-8602-0B60A75FA2BA</t>
  </si>
  <si>
    <t xml:space="preserve">uuid:931d65af-a8e0-4887-a832-801548257472</t>
  </si>
  <si>
    <t xml:space="preserve">Mercurio, Danielle</t>
  </si>
  <si>
    <t xml:space="preserve">2023-05-02 15:06:43</t>
  </si>
  <si>
    <t xml:space="preserve">[0 - 100288], [112370 - 160570]</t>
  </si>
  <si>
    <t xml:space="preserve">Browne, Michael</t>
  </si>
  <si>
    <t xml:space="preserve">2023-05-02 16:14:51</t>
  </si>
  <si>
    <t xml:space="preserve">[0 - 160968], [167974 - 227058]</t>
  </si>
  <si>
    <t xml:space="preserve">Incompetent (Felony IC)</t>
  </si>
  <si>
    <t xml:space="preserve">Order-Evaluation for Competency to Proceed (Rule 20.01)</t>
  </si>
  <si>
    <t xml:space="preserve">2023:08:18 19:18:43-05:00</t>
  </si>
  <si>
    <t xml:space="preserve">uuid:5444473A-96FB-4344-BBC7-EBB54D652096</t>
  </si>
  <si>
    <t xml:space="preserve">uuid:fe19c5af-5ec4-4697-942b-ce717742c1a8</t>
  </si>
  <si>
    <t xml:space="preserve">Dayton Klein, Julia</t>
  </si>
  <si>
    <t xml:space="preserve">2023-08-21 09:19:34</t>
  </si>
  <si>
    <t xml:space="preserve">[0 - 122115], [129143 - 216918]</t>
  </si>
  <si>
    <t xml:space="preserve">odyssey_efile_date</t>
  </si>
  <si>
    <t xml:space="preserve">Find of Fact-Order, Pet Commitment-Dfd Found Incompetent</t>
  </si>
  <si>
    <t xml:space="preserve">2020:01:13 14:32:18-06:00</t>
  </si>
  <si>
    <t xml:space="preserve">uuid:d1672836-c99b-47e1-a344-5a277a178e9c</t>
  </si>
  <si>
    <t xml:space="preserve">uuid:e8587be3-60f1-4b2f-b1b4-86f618ff8e3b</t>
  </si>
  <si>
    <t xml:space="preserve">Returned Mail</t>
  </si>
  <si>
    <t xml:space="preserve">2020:05:19 14:28:59-03:30</t>
  </si>
  <si>
    <t xml:space="preserve">uuid:697c13d5-1661-4d2d-ba3b-b5da2eabff2c</t>
  </si>
  <si>
    <t xml:space="preserve">uuid:5b0082bd-2ca5-4246-96c9-f99fce90cfd3</t>
  </si>
  <si>
    <t xml:space="preserve">uuid:a654fd15-b6de-4ff0-9d97-6e52376e77a2</t>
  </si>
  <si>
    <t xml:space="preserve">uuid:38450f03-9525-4043-a58f-48811de8b794</t>
  </si>
  <si>
    <t xml:space="preserve">uuid:44225131-8ef8-44b2-ad1b-5c0dc0577b1a</t>
  </si>
  <si>
    <t xml:space="preserve">uuid:63eb6aaf-8f48-49b4-93ab-d4349db3a096</t>
  </si>
  <si>
    <t xml:space="preserve">uuid:a75c2b66-f8fa-4a4a-b5f1-0f45b6d34b28</t>
  </si>
  <si>
    <t xml:space="preserve">2021:01:29 14:37:53-06:00</t>
  </si>
  <si>
    <t xml:space="preserve">uuid:8dc529a6-40be-4d5b-b56c-26fa89fdadf8</t>
  </si>
  <si>
    <t xml:space="preserve">uuid:6565c3c1-d48d-4739-9627-8aef90ee7cfe</t>
  </si>
  <si>
    <t xml:space="preserve">uuid:6d7a2b86-7649-45cd-8697-1c8adbaa8d69</t>
  </si>
  <si>
    <t xml:space="preserve">uuid:3c0ba4e3-0085-486f-9b9e-8cd5e03cf806</t>
  </si>
  <si>
    <t xml:space="preserve">uuid:abe0f6fa-7c40-425f-9d80-60763648c069</t>
  </si>
  <si>
    <t xml:space="preserve">uuid:9b361141-8a0f-4583-a8bf-dc9ccc886c76</t>
  </si>
  <si>
    <t xml:space="preserve">uuid:a62d52f5-0991-4bae-b3f6-22d830734bce</t>
  </si>
  <si>
    <t xml:space="preserve">uuid:f5281060-4bc8-4bbc-ab49-a08d2c813905</t>
  </si>
  <si>
    <t xml:space="preserve">Order for Conditional Release</t>
  </si>
  <si>
    <t xml:space="preserve">2021:09:21 15:52:03-03:30</t>
  </si>
  <si>
    <t xml:space="preserve">uuid:daa96713-7da1-4ff7-a0ac-171e0bec648f</t>
  </si>
  <si>
    <t xml:space="preserve">uuid:18449276-fed9-40b5-a212-9983aac12b45</t>
  </si>
  <si>
    <t xml:space="preserve">2021:09:21 15:52:03-02:30</t>
  </si>
  <si>
    <t xml:space="preserve">uuid:31d55f0d-eeb7-4f25-bee1-a658cdf72ab7</t>
  </si>
  <si>
    <t xml:space="preserve">2021:12:13 09:28:55-06:00</t>
  </si>
  <si>
    <t xml:space="preserve">uuid:D47B84BE-A0C1-4918-B52B-DA1BC89CC6E4</t>
  </si>
  <si>
    <t xml:space="preserve">uuid:1211e9b6-a170-41de-93fd-0e9631c2ccaa</t>
  </si>
  <si>
    <t xml:space="preserve">uuid:dd22da8c-ae86-48be-a1bc-cf5593ace844</t>
  </si>
  <si>
    <t xml:space="preserve">uuid:ad653e09-fa20-49c9-b7f2-f151c32005ed</t>
  </si>
  <si>
    <t xml:space="preserve">uuid:fa605fb7-e692-4921-9ee9-dbbaf76eecd5</t>
  </si>
  <si>
    <t xml:space="preserve">uuid:7e749040-a455-42d4-8b71-03d506562155</t>
  </si>
  <si>
    <t xml:space="preserve">uuid:7c6867ac-1a74-40c0-9ca5-a936df079698</t>
  </si>
  <si>
    <t xml:space="preserve">uuid:222da570-7e42-49ca-bf6d-335662dd7966</t>
  </si>
  <si>
    <t xml:space="preserve">uuid:0beab3d0-7cd8-4232-bb9d-4f791d484837</t>
  </si>
  <si>
    <t xml:space="preserve">uuid:1ea99138-9bd4-4e48-992b-0e624f2c76c3</t>
  </si>
  <si>
    <t xml:space="preserve">uuid:a7ada620-d36e-46f2-a04c-65286dd6aead</t>
  </si>
  <si>
    <t xml:space="preserve">uuid:5cc54120-8988-45dc-9682-f8ba247c8584</t>
  </si>
  <si>
    <t xml:space="preserve">uuid:5eceda7c-f603-4c25-a475-2e81dc42c00a</t>
  </si>
  <si>
    <t xml:space="preserve">uuid:d5d180b8-4404-4730-94f0-c81209974a24</t>
  </si>
  <si>
    <t xml:space="preserve">uuid:511609c2-c99f-4ab2-a387-342106cae83d</t>
  </si>
  <si>
    <t xml:space="preserve">uuid:be1a1f9f-b714-4b4a-9af9-f14ae51c6cbb</t>
  </si>
  <si>
    <t xml:space="preserve">uuid:bdee7657-4d9b-46e6-96db-89460dfbafa9</t>
  </si>
  <si>
    <t xml:space="preserve">uuid:744a9d50-2c0e-49dd-950d-22ab928843a7</t>
  </si>
  <si>
    <t xml:space="preserve">uuid:9e5f8dd9-682b-489a-814f-aeee73981f8a</t>
  </si>
  <si>
    <t xml:space="preserve">uuid:7fe9ed0b-ad6b-4028-8eee-c87d1cb3930f</t>
  </si>
  <si>
    <t xml:space="preserve">2022:05:11 14:20:27-05:00</t>
  </si>
  <si>
    <t xml:space="preserve">uuid:3d3c36d8-a37b-4383-9ab2-6f954ce6e8e2</t>
  </si>
  <si>
    <t xml:space="preserve">uuid:5708a691-8026-4dbd-89f4-0f4297573267</t>
  </si>
  <si>
    <t xml:space="preserve">uuid:9721e7b0-74c2-48a9-b1b2-4803c2c9144e</t>
  </si>
  <si>
    <t xml:space="preserve">uuid:9cc80092-c6b5-43de-8b5a-0a558f221324</t>
  </si>
  <si>
    <t xml:space="preserve">uuid:25dd32a2-216b-4f44-b884-9a37dba05bb9</t>
  </si>
  <si>
    <t xml:space="preserve">uuid:4d7426ae-a54b-4a73-a901-0620a7893399</t>
  </si>
  <si>
    <t xml:space="preserve">uuid:3248d154-22d5-4134-bd06-6068b3abd5af</t>
  </si>
  <si>
    <t xml:space="preserve">uuid:4bb18fdd-ab54-4455-b4ad-29059067455a</t>
  </si>
  <si>
    <t xml:space="preserve">uuid:3dae2659-0a3f-4a7e-8cc4-3ea9c959f426</t>
  </si>
  <si>
    <t xml:space="preserve">uuid:6b03b3ad-9799-4e98-834b-85583106788a</t>
  </si>
  <si>
    <t xml:space="preserve">uuid:8491bce6-156a-4305-8939-e7fe849ed71c</t>
  </si>
  <si>
    <t xml:space="preserve">uuid:9d6e5dd8-985a-4ec7-a0bc-442fe4e8dfc4</t>
  </si>
  <si>
    <t xml:space="preserve">uuid:541b9c73-9682-4027-96e3-c53ad3c6c14b</t>
  </si>
  <si>
    <t xml:space="preserve">uuid:fdd22df1-8f7d-40ff-8d0c-39e84db3f1ae</t>
  </si>
  <si>
    <t xml:space="preserve">uuid:c84b0cb5-5bc4-46b9-859c-a3623677e6c9</t>
  </si>
  <si>
    <t xml:space="preserve">uuid:b73141af-93ba-4cb8-9529-5a7250f17181</t>
  </si>
  <si>
    <t xml:space="preserve">uuid:7d2f6897-ebce-44e2-8546-e0b057fc80df</t>
  </si>
  <si>
    <t xml:space="preserve">uuid:667927bb-d3ee-4783-b21c-a27c6cc0a2de</t>
  </si>
  <si>
    <t xml:space="preserve">uuid:5f742423-e323-4e2f-85d1-9788bf88a942</t>
  </si>
  <si>
    <t xml:space="preserve">uuid:5a58924d-f0e0-4550-a081-5409354f8064</t>
  </si>
  <si>
    <t xml:space="preserve">uuid:6422c188-bd50-411d-9f58-faaa29f6658a</t>
  </si>
  <si>
    <t xml:space="preserve">2022:07:19 14:51:16-05:00</t>
  </si>
  <si>
    <t xml:space="preserve">uuid:0f41f8f5-2c43-455e-8f9b-e58d19bdbe20</t>
  </si>
  <si>
    <t xml:space="preserve">uuid:2ab45809-f93f-48a2-8160-a3d811181fbe</t>
  </si>
  <si>
    <t xml:space="preserve">2022:11:30 10:46:14-06:00</t>
  </si>
  <si>
    <t xml:space="preserve">uuid:EF44DEB0-46D1-46F6-9FEA-E6399F55B481</t>
  </si>
  <si>
    <t xml:space="preserve">uuid:01f1bcb2-5ee1-4020-bbd7-dd19249b80d6</t>
  </si>
  <si>
    <t xml:space="preserve">2024:04:30 15:52:28-05:00</t>
  </si>
  <si>
    <t xml:space="preserve">uuid:3b22581c-ad4e-4784-80f4-3faf0aba353f</t>
  </si>
  <si>
    <t xml:space="preserve">uuid:557f775c-5cdb-4603-b1c2-89f335a689fc</t>
  </si>
  <si>
    <t xml:space="preserve">uuid:be021c8a-4577-432c-b477-db7779ce7d0c</t>
  </si>
  <si>
    <t xml:space="preserve">uuid:7745dfb7-fb5d-476f-b402-2a864a0f7ffd</t>
  </si>
  <si>
    <t xml:space="preserve">AYAN HERSI</t>
  </si>
  <si>
    <t xml:space="preserve">2023:09:25 13:30:46-05:00</t>
  </si>
  <si>
    <t xml:space="preserve">uuid:7e0a96fe-2714-421e-892d-997935f83adb</t>
  </si>
  <si>
    <t xml:space="preserve">uuid:39d987f0-e744-444a-a804-4362231a2a35</t>
  </si>
  <si>
    <t xml:space="preserve">created_n_days_AFTER_efile</t>
  </si>
  <si>
    <t xml:space="preserve">Notice of Case Reassignment</t>
  </si>
  <si>
    <t xml:space="preserve">2023:06:21 14:17:44-05:00</t>
  </si>
  <si>
    <t xml:space="preserve">uuid:e060f277-db12-4a00-8f33-0d61b898a0a8</t>
  </si>
  <si>
    <t xml:space="preserve">uuid:791c62bc-f53e-48d3-9436-86c40f796b36</t>
  </si>
  <si>
    <t xml:space="preserve">uuid:41a7277e-2b0e-4bb6-9a8f-1f816bf40c4d</t>
  </si>
  <si>
    <t xml:space="preserve">uuid:56e7aa99-a80e-411d-a7ca-6a078b41a09d</t>
  </si>
  <si>
    <t xml:space="preserve">uuid:a31a51a1-7744-45f2-ab55-a64d2e178d2d</t>
  </si>
  <si>
    <t xml:space="preserve">uuid:b69f2f33-3da3-4ea6-9dcb-f92a812cf0a7</t>
  </si>
  <si>
    <t xml:space="preserve">uuid:c9c73bb9-b37b-465d-a743-ab24f04b497e</t>
  </si>
  <si>
    <t xml:space="preserve">uuid:20f567ba-27ba-4933-b41c-6a98e266c3b0</t>
  </si>
  <si>
    <t xml:space="preserve">uuid:cc39494e-7073-4445-9f2b-bc72a8fc92cf</t>
  </si>
  <si>
    <t xml:space="preserve">uuid:a44d8a10-c5c3-457f-8e71-22cba1236b30</t>
  </si>
  <si>
    <t xml:space="preserve">uuid:a4c47219-255b-4ec6-b62b-795c86ca7ed4</t>
  </si>
  <si>
    <t xml:space="preserve">uuid:e17e9932-f7f6-456d-8d3e-c71895b05afb</t>
  </si>
  <si>
    <t xml:space="preserve">uuid:4fa3224f-b8e4-4210-bdf6-b14e6e50d935</t>
  </si>
  <si>
    <t xml:space="preserve">uuid:4d234c13-8152-45d9-a0c5-c11c78dbfc1f</t>
  </si>
  <si>
    <t xml:space="preserve">uuid:310cb2c7-ff41-4bdf-b26b-651298196b27</t>
  </si>
  <si>
    <t xml:space="preserve">uuid:703e0162-5a2a-4b8e-818e-efa402b9cee5</t>
  </si>
  <si>
    <t xml:space="preserve">uuid:7312fafd-30b2-42f6-8f85-38a5e2fed52d</t>
  </si>
  <si>
    <t xml:space="preserve">uuid:9d279236-82ed-44b6-a987-c1cfc830c9d2</t>
  </si>
  <si>
    <t xml:space="preserve">2023:06:21 14:17:45-05:00</t>
  </si>
  <si>
    <t xml:space="preserve">uuid:eaaf65cc-8f1c-4a96-8c65-72d659f50266</t>
  </si>
  <si>
    <t xml:space="preserve">uuid:27bbf27b-b5e1-4bde-be43-1bcf88bedf2d</t>
  </si>
  <si>
    <t xml:space="preserve">uuid:879ccbe6-36fa-4f22-a8c9-9fb63efaa7c8</t>
  </si>
  <si>
    <t xml:space="preserve">uuid:70ba29ec-7ea8-45a9-9863-bd8237fcafa0</t>
  </si>
  <si>
    <t xml:space="preserve">uuid:08dc962d-89df-47f5-871b-09748c42ab25</t>
  </si>
  <si>
    <t xml:space="preserve">uuid:0dc9a355-8f4f-45fe-9959-1a159d4df9ef</t>
  </si>
  <si>
    <t xml:space="preserve">uuid:8bdaed94-0d37-4bc4-b0dc-ff21935b43cd</t>
  </si>
  <si>
    <t xml:space="preserve">uuid:8b253083-45a0-4177-a922-1f4534e6098a</t>
  </si>
  <si>
    <t xml:space="preserve">uuid:61e209bf-c53b-4718-82ae-5d07b5e2f453</t>
  </si>
  <si>
    <t xml:space="preserve">uuid:2e27d0e8-00f5-4bdd-9511-3c2ad19f95b2</t>
  </si>
  <si>
    <t xml:space="preserve">uuid:0e10c0ba-65f8-4c0f-a943-25f5ae6cd8d3</t>
  </si>
  <si>
    <t xml:space="preserve">uuid:6ec03942-273f-4a98-8b5a-88bfe1544c12</t>
  </si>
  <si>
    <t xml:space="preserve">uuid:7e7d7932-5ac8-42fb-a74e-633143f35804</t>
  </si>
  <si>
    <t xml:space="preserve">uuid:c2dc561e-e6f2-4338-8578-b6473b6df98b</t>
  </si>
  <si>
    <t xml:space="preserve">uuid:93fec294-895a-4a77-91b9-2229d18d96f6</t>
  </si>
  <si>
    <t xml:space="preserve">uuid:c49d65b8-2466-4c22-b9f2-068b6b991ef7</t>
  </si>
  <si>
    <t xml:space="preserve">uuid:1723305b-723e-4fc9-ac16-7d48d48194d9</t>
  </si>
  <si>
    <t xml:space="preserve">uuid:8c99dd42-9c90-4f50-a0be-f3feae8b91a0</t>
  </si>
  <si>
    <t xml:space="preserve">2023:03:21 12:45:58-05:00</t>
  </si>
  <si>
    <t xml:space="preserve">uuid: F4E2BA482E2AF7287BBEE281478D2EE2</t>
  </si>
  <si>
    <t xml:space="preserve">2023:03:21 12:43:35-05:00</t>
  </si>
  <si>
    <t xml:space="preserve">uuid: 5D631DB5CE11647D03FA09C649FF5BAC</t>
  </si>
  <si>
    <t xml:space="preserve">2023:03:21 12:41:05-05:00</t>
  </si>
  <si>
    <t xml:space="preserve">uuid: 537F28AE2F6111F8297CFB4593E10446</t>
  </si>
  <si>
    <t xml:space="preserve">2023:03:21 12:37:56-05:00</t>
  </si>
  <si>
    <t xml:space="preserve">uuid: 18136E83904DB58F2DF5FE48D4E2F8BA</t>
  </si>
  <si>
    <t xml:space="preserve">2023:03:21 12:32:04-05:00</t>
  </si>
  <si>
    <t xml:space="preserve">uuid: 611338AE5E64D304A302C7CCE2080A36</t>
  </si>
  <si>
    <t xml:space="preserve">2023:03:21 12:29:55-05:00</t>
  </si>
  <si>
    <t xml:space="preserve">uuid: B0C871C7F5574D9A3F900949A05ADE61</t>
  </si>
  <si>
    <t xml:space="preserve">2023:03:21 12:22:57-05:00</t>
  </si>
  <si>
    <t xml:space="preserve">uuid: 2B67E877673A03B0F3E9027BA6762281</t>
  </si>
  <si>
    <t xml:space="preserve">2023:03:21 12:36:33-05:00</t>
  </si>
  <si>
    <t xml:space="preserve">uuid: 60959A394E4D5879E78C4B9EF1216D71</t>
  </si>
  <si>
    <t xml:space="preserve">2023:03:21 12:35:00-05:00</t>
  </si>
  <si>
    <t xml:space="preserve">uuid: B44F6BCD22025BA4AEC7B313EAB765C1</t>
  </si>
  <si>
    <t xml:space="preserve">2020:09:30 09:24:51-03:30</t>
  </si>
  <si>
    <t xml:space="preserve">uuid:a17ef689-9755-4212-8eab-41a0516e34be</t>
  </si>
  <si>
    <t xml:space="preserve">uuid:081e68ca-b741-447c-88b6-b74a03c199d7</t>
  </si>
  <si>
    <t xml:space="preserve">2022:06:23 10:33:44-05:00</t>
  </si>
  <si>
    <t xml:space="preserve">uuid:e000175f-3095-449d-a0fb-1e41021a8bdb</t>
  </si>
  <si>
    <t xml:space="preserve">uuid:b8017a9c-42a0-41f0-b6dc-eba301c67ed6</t>
  </si>
  <si>
    <t xml:space="preserve">2022:10:06 16:08:51-05:00</t>
  </si>
  <si>
    <t xml:space="preserve">uuid:efdb473a-d812-42f6-a606-a35113b38ba2</t>
  </si>
  <si>
    <t xml:space="preserve">uuid:bb8fed53-55df-4dde-9d28-c6a925a335bd</t>
  </si>
  <si>
    <t xml:space="preserve">2022:11:10 09:27:15-06:00</t>
  </si>
  <si>
    <t xml:space="preserve">uuid:68085a43-ed26-441f-8894-a4b88a78d27e</t>
  </si>
  <si>
    <t xml:space="preserve">uuid:0f0b717b-4130-48b5-979c-68e6710c1bc5</t>
  </si>
  <si>
    <t xml:space="preserve">image_sha256</t>
  </si>
  <si>
    <t xml:space="preserve">image_type</t>
  </si>
  <si>
    <t xml:space="preserve">image_family</t>
  </si>
  <si>
    <t xml:space="preserve">size_bytes</t>
  </si>
  <si>
    <t xml:space="preserve">image_w</t>
  </si>
  <si>
    <t xml:space="preserve">image_h</t>
  </si>
  <si>
    <t xml:space="preserve">.jpg</t>
  </si>
  <si>
    <t xml:space="preserve">USPS Returned Mail Scan</t>
  </si>
  <si>
    <t xml:space="preserve">image_description</t>
  </si>
  <si>
    <t xml:space="preserve">object_family</t>
  </si>
  <si>
    <t xml:space="preserve">image_size</t>
  </si>
  <si>
    <t xml:space="preserve">image_person_name</t>
  </si>
  <si>
    <t xml:space="preserve">image_person_role</t>
  </si>
  <si>
    <t xml:space="preserve">image_date</t>
  </si>
  <si>
    <t xml:space="preserve">image_time</t>
  </si>
  <si>
    <t xml:space="preserve">.png</t>
  </si>
  <si>
    <t xml:space="preserve">Signature of Judge Lisa K Janzen 06</t>
  </si>
  <si>
    <t xml:space="preserve">Judicial Officer Signature</t>
  </si>
  <si>
    <t xml:space="preserve">Lisa K. Janzen</t>
  </si>
  <si>
    <t xml:space="preserve">Judicial Officer</t>
  </si>
  <si>
    <t xml:space="preserve">Signature of Judge Lisa K Janzen 01</t>
  </si>
  <si>
    <t xml:space="preserve">Signature of Judge Lisa K Janzen 02</t>
  </si>
  <si>
    <t xml:space="preserve">Signature of Judge Lisa K Janzen 08</t>
  </si>
  <si>
    <t xml:space="preserve">Signature of Judge Lisa K Janzen 03</t>
  </si>
  <si>
    <t xml:space="preserve">Signature of Judge Lisa K Janzen 04</t>
  </si>
  <si>
    <t xml:space="preserve">Signature of Referee Danielle Mercurio</t>
  </si>
  <si>
    <t xml:space="preserve">Danielle Mercurio</t>
  </si>
  <si>
    <t xml:space="preserve">Signature of Judge Michael Browne 01</t>
  </si>
  <si>
    <t xml:space="preserve">Michael K. Browne</t>
  </si>
  <si>
    <t xml:space="preserve">Mercurio, Danielle  May 2 2023 3:06 PM</t>
  </si>
  <si>
    <t xml:space="preserve">Judicial Officer Timestamp</t>
  </si>
  <si>
    <t xml:space="preserve">Browne, Michael  May 2 2023 4:14 PM</t>
  </si>
  <si>
    <t xml:space="preserve">Dayton Klein, Julia  Aug 21 2023 9:19 AM</t>
  </si>
  <si>
    <t xml:space="preserve">Julia Dayton Klein</t>
  </si>
  <si>
    <t xml:space="preserve">Signature of Judge Julia Dayton Klein 01</t>
  </si>
  <si>
    <t xml:space="preserve">page 1; Image based order text; converted using OCR</t>
  </si>
  <si>
    <t xml:space="preserve">page 2; Image based order text; converted using OCR</t>
  </si>
  <si>
    <t xml:space="preserve">page 3; Image based order text; converted using OCR</t>
  </si>
  <si>
    <t xml:space="preserve">page 4; Image based order text; converted using OCR</t>
  </si>
  <si>
    <t xml:space="preserve">page 5; Image based order text; converted using OCR</t>
  </si>
  <si>
    <t xml:space="preserve">AI generated order image text; converted using OCR</t>
  </si>
  <si>
    <t xml:space="preserve">page 1; AI generated, image based order text</t>
  </si>
  <si>
    <t xml:space="preserve">page 2; AI generated, image based order text</t>
  </si>
  <si>
    <t xml:space="preserve">page 3; AI generated, image based order text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</si>
</sst>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yyyy\-mm\-dd"/>
    <numFmt numFmtId="167" formatCode="@"/>
    <numFmt numFmtId="168" formatCode="hh:mm:ss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u val="single"/>
      <sz val="14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  <font>
      <u val="single"/>
      <sz val="14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1" activeCellId="0" sqref="E2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07"/>
    <col collapsed="false" customWidth="true" hidden="false" outlineLevel="0" max="2" min="2" style="2" width="21.38"/>
    <col collapsed="false" customWidth="true" hidden="false" outlineLevel="0" max="3" min="3" style="3" width="18.14"/>
    <col collapsed="false" customWidth="true" hidden="false" outlineLevel="0" max="4" min="4" style="2" width="26.39"/>
    <col collapsed="false" customWidth="true" hidden="false" outlineLevel="0" max="5" min="5" style="2" width="62.24"/>
    <col collapsed="false" customWidth="true" hidden="false" outlineLevel="0" max="6" min="6" style="2" width="124.41"/>
    <col collapsed="false" customWidth="true" hidden="false" outlineLevel="0" max="7" min="7" style="1" width="16.53"/>
    <col collapsed="false" customWidth="true" hidden="false" outlineLevel="0" max="8" min="8" style="1" width="31.12"/>
    <col collapsed="false" customWidth="true" hidden="false" outlineLevel="0" max="9" min="9" style="2" width="56.96"/>
    <col collapsed="false" customWidth="true" hidden="false" outlineLevel="0" max="10" min="10" style="2" width="53.49"/>
    <col collapsed="false" customWidth="true" hidden="false" outlineLevel="0" max="11" min="11" style="2" width="23.76"/>
    <col collapsed="false" customWidth="true" hidden="false" outlineLevel="0" max="12" min="12" style="1" width="25.56"/>
    <col collapsed="false" customWidth="true" hidden="false" outlineLevel="0" max="13" min="13" style="1" width="36.29"/>
    <col collapsed="false" customWidth="true" hidden="false" outlineLevel="0" max="14" min="14" style="1" width="22.03"/>
    <col collapsed="false" customWidth="true" hidden="false" outlineLevel="0" max="15" min="15" style="1" width="25.14"/>
    <col collapsed="false" customWidth="true" hidden="false" outlineLevel="0" max="16" min="16" style="1" width="35.42"/>
    <col collapsed="false" customWidth="true" hidden="false" outlineLevel="0" max="17" min="17" style="2" width="27.92"/>
    <col collapsed="false" customWidth="true" hidden="false" outlineLevel="0" max="18" min="18" style="0" width="64.18"/>
    <col collapsed="false" customWidth="true" hidden="false" outlineLevel="0" max="19" min="19" style="0" width="23.2"/>
    <col collapsed="false" customWidth="false" hidden="false" outlineLevel="0" max="1010" min="20" style="2" width="11.52"/>
  </cols>
  <sheetData>
    <row r="1" s="7" customFormat="true" ht="23.05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0"/>
      <c r="S1" s="0"/>
      <c r="T1" s="6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.7" hidden="false" customHeight="true" outlineLevel="0" collapsed="false">
      <c r="A2" s="1" t="n">
        <v>1</v>
      </c>
      <c r="B2" s="8" t="str">
        <f aca="false">HYPERLINK("https://mncourtfraud.com/file/27-CR-19-26893.pdf","27-CR-19-26893")</f>
        <v>27-CR-19-26893</v>
      </c>
      <c r="C2" s="9" t="str">
        <f aca="false">HYPERLINK("https://mncourtfraud.com/file/MBH-1.zip","MBH-1.zip")</f>
        <v>MBH-1.zip</v>
      </c>
      <c r="D2" s="2" t="s">
        <v>17</v>
      </c>
      <c r="E2" s="2" t="s">
        <v>18</v>
      </c>
      <c r="F2" s="8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G2" s="10" t="n">
        <v>44439</v>
      </c>
      <c r="H2" s="1" t="s">
        <v>19</v>
      </c>
      <c r="I2" s="2" t="s">
        <v>20</v>
      </c>
      <c r="J2" s="2" t="s">
        <v>21</v>
      </c>
      <c r="K2" s="2" t="s">
        <v>22</v>
      </c>
      <c r="L2" s="11" t="s">
        <v>23</v>
      </c>
      <c r="M2" s="1" t="s">
        <v>24</v>
      </c>
      <c r="O2" s="11"/>
      <c r="Q2" s="2" t="s">
        <v>25</v>
      </c>
    </row>
    <row r="3" customFormat="false" ht="18.7" hidden="false" customHeight="true" outlineLevel="0" collapsed="false">
      <c r="A3" s="1" t="n">
        <v>2</v>
      </c>
      <c r="B3" s="8" t="str">
        <f aca="false">HYPERLINK("https://mncourtfraud.com/file/27-CR-19-4578.pdf","27-CR-19-4578")</f>
        <v>27-CR-19-4578</v>
      </c>
      <c r="C3" s="9" t="str">
        <f aca="false">HYPERLINK("https://mncourtfraud.com/file/MBH-1.zip","MBH-1.zip")</f>
        <v>MBH-1.zip</v>
      </c>
      <c r="D3" s="2" t="s">
        <v>17</v>
      </c>
      <c r="E3" s="2" t="s">
        <v>18</v>
      </c>
      <c r="F3" s="8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G3" s="10" t="n">
        <v>44439</v>
      </c>
      <c r="H3" s="1" t="s">
        <v>19</v>
      </c>
      <c r="I3" s="2" t="s">
        <v>20</v>
      </c>
      <c r="J3" s="2" t="s">
        <v>21</v>
      </c>
      <c r="K3" s="2" t="s">
        <v>22</v>
      </c>
      <c r="L3" s="11" t="s">
        <v>23</v>
      </c>
      <c r="M3" s="1" t="s">
        <v>24</v>
      </c>
      <c r="O3" s="11"/>
      <c r="Q3" s="2" t="s">
        <v>25</v>
      </c>
    </row>
    <row r="4" customFormat="false" ht="18.7" hidden="false" customHeight="true" outlineLevel="0" collapsed="false">
      <c r="A4" s="1" t="n">
        <v>3</v>
      </c>
      <c r="B4" s="8" t="str">
        <f aca="false">HYPERLINK("https://mncourtfraud.com/file/27-CR-19-5875.pdf","27-CR-19-5875")</f>
        <v>27-CR-19-5875</v>
      </c>
      <c r="C4" s="9" t="str">
        <f aca="false">HYPERLINK("https://mncourtfraud.com/file/MBH-1.zip","MBH-1.zip")</f>
        <v>MBH-1.zip</v>
      </c>
      <c r="D4" s="2" t="s">
        <v>17</v>
      </c>
      <c r="E4" s="2" t="s">
        <v>18</v>
      </c>
      <c r="F4" s="8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G4" s="10" t="n">
        <v>44439</v>
      </c>
      <c r="H4" s="1" t="s">
        <v>19</v>
      </c>
      <c r="I4" s="2" t="s">
        <v>20</v>
      </c>
      <c r="J4" s="2" t="s">
        <v>21</v>
      </c>
      <c r="K4" s="2" t="s">
        <v>22</v>
      </c>
      <c r="L4" s="11" t="s">
        <v>23</v>
      </c>
      <c r="M4" s="1" t="s">
        <v>24</v>
      </c>
      <c r="O4" s="11"/>
      <c r="Q4" s="2" t="s">
        <v>25</v>
      </c>
    </row>
    <row r="5" customFormat="false" ht="18.7" hidden="false" customHeight="true" outlineLevel="0" collapsed="false">
      <c r="A5" s="1" t="n">
        <v>4</v>
      </c>
      <c r="B5" s="8" t="str">
        <f aca="false">HYPERLINK("https://mncourtfraud.com/file/27-CR-20-14626.pdf","27-CR-20-14626")</f>
        <v>27-CR-20-14626</v>
      </c>
      <c r="C5" s="9" t="str">
        <f aca="false">HYPERLINK("https://mncourtfraud.com/file/MBH-1.zip","MBH-1.zip")</f>
        <v>MBH-1.zip</v>
      </c>
      <c r="D5" s="2" t="s">
        <v>17</v>
      </c>
      <c r="E5" s="2" t="s">
        <v>18</v>
      </c>
      <c r="F5" s="8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G5" s="10" t="n">
        <v>44439</v>
      </c>
      <c r="H5" s="1" t="s">
        <v>19</v>
      </c>
      <c r="I5" s="2" t="s">
        <v>20</v>
      </c>
      <c r="J5" s="2" t="s">
        <v>21</v>
      </c>
      <c r="K5" s="2" t="s">
        <v>22</v>
      </c>
      <c r="L5" s="11" t="s">
        <v>23</v>
      </c>
      <c r="M5" s="1" t="s">
        <v>24</v>
      </c>
      <c r="O5" s="11"/>
      <c r="Q5" s="2" t="s">
        <v>25</v>
      </c>
    </row>
    <row r="6" customFormat="false" ht="18.7" hidden="false" customHeight="true" outlineLevel="0" collapsed="false">
      <c r="A6" s="1" t="n">
        <v>5</v>
      </c>
      <c r="B6" s="8" t="str">
        <f aca="false">HYPERLINK("https://mncourtfraud.com/file/27-CR-20-25524.pdf","27-CR-20-25524")</f>
        <v>27-CR-20-25524</v>
      </c>
      <c r="C6" s="9" t="str">
        <f aca="false">HYPERLINK("https://mncourtfraud.com/file/MBH-1.zip","MBH-1.zip")</f>
        <v>MBH-1.zip</v>
      </c>
      <c r="D6" s="2" t="s">
        <v>17</v>
      </c>
      <c r="E6" s="2" t="s">
        <v>18</v>
      </c>
      <c r="F6" s="8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G6" s="10" t="n">
        <v>44439</v>
      </c>
      <c r="H6" s="1" t="s">
        <v>19</v>
      </c>
      <c r="I6" s="2" t="s">
        <v>20</v>
      </c>
      <c r="J6" s="2" t="s">
        <v>21</v>
      </c>
      <c r="K6" s="2" t="s">
        <v>22</v>
      </c>
      <c r="L6" s="11" t="s">
        <v>23</v>
      </c>
      <c r="M6" s="1" t="s">
        <v>24</v>
      </c>
      <c r="O6" s="11"/>
      <c r="Q6" s="2" t="s">
        <v>25</v>
      </c>
    </row>
    <row r="7" customFormat="false" ht="18.7" hidden="false" customHeight="true" outlineLevel="0" collapsed="false">
      <c r="A7" s="1" t="n">
        <v>6</v>
      </c>
      <c r="B7" s="8" t="str">
        <f aca="false">HYPERLINK("https://mncourtfraud.com/file/27-CR-20-2581.pdf","27-CR-20-2581")</f>
        <v>27-CR-20-2581</v>
      </c>
      <c r="C7" s="9" t="str">
        <f aca="false">HYPERLINK("https://mncourtfraud.com/file/MBH-1.zip","MBH-1.zip")</f>
        <v>MBH-1.zip</v>
      </c>
      <c r="D7" s="2" t="s">
        <v>17</v>
      </c>
      <c r="E7" s="2" t="s">
        <v>18</v>
      </c>
      <c r="F7" s="8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G7" s="10" t="n">
        <v>44439</v>
      </c>
      <c r="H7" s="1" t="s">
        <v>19</v>
      </c>
      <c r="I7" s="2" t="s">
        <v>20</v>
      </c>
      <c r="J7" s="2" t="s">
        <v>21</v>
      </c>
      <c r="K7" s="2" t="s">
        <v>22</v>
      </c>
      <c r="L7" s="11" t="s">
        <v>23</v>
      </c>
      <c r="M7" s="1" t="s">
        <v>24</v>
      </c>
      <c r="O7" s="11"/>
      <c r="Q7" s="2" t="s">
        <v>25</v>
      </c>
    </row>
    <row r="8" customFormat="false" ht="18.7" hidden="false" customHeight="true" outlineLevel="0" collapsed="false">
      <c r="A8" s="1" t="n">
        <v>7</v>
      </c>
      <c r="B8" s="8" t="str">
        <f aca="false">HYPERLINK("https://mncourtfraud.com/file/27-CR-20-5618.pdf","27-CR-20-5618")</f>
        <v>27-CR-20-5618</v>
      </c>
      <c r="C8" s="9" t="str">
        <f aca="false">HYPERLINK("https://mncourtfraud.com/file/MBH-1.zip","MBH-1.zip")</f>
        <v>MBH-1.zip</v>
      </c>
      <c r="D8" s="2" t="s">
        <v>17</v>
      </c>
      <c r="E8" s="2" t="s">
        <v>18</v>
      </c>
      <c r="F8" s="8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G8" s="10" t="n">
        <v>44439</v>
      </c>
      <c r="H8" s="1" t="s">
        <v>19</v>
      </c>
      <c r="I8" s="2" t="s">
        <v>20</v>
      </c>
      <c r="J8" s="2" t="s">
        <v>21</v>
      </c>
      <c r="K8" s="2" t="s">
        <v>22</v>
      </c>
      <c r="L8" s="11" t="s">
        <v>23</v>
      </c>
      <c r="M8" s="1" t="s">
        <v>24</v>
      </c>
      <c r="O8" s="11"/>
      <c r="Q8" s="2" t="s">
        <v>25</v>
      </c>
    </row>
    <row r="9" customFormat="false" ht="18.7" hidden="false" customHeight="true" outlineLevel="0" collapsed="false">
      <c r="A9" s="1" t="n">
        <v>8</v>
      </c>
      <c r="B9" s="8" t="str">
        <f aca="false">HYPERLINK("https://mncourtfraud.com/file/27-CR-20-693.pdf","27-CR-20-693")</f>
        <v>27-CR-20-693</v>
      </c>
      <c r="C9" s="9" t="str">
        <f aca="false">HYPERLINK("https://mncourtfraud.com/file/MBH-1.zip","MBH-1.zip")</f>
        <v>MBH-1.zip</v>
      </c>
      <c r="D9" s="2" t="s">
        <v>17</v>
      </c>
      <c r="E9" s="2" t="s">
        <v>18</v>
      </c>
      <c r="F9" s="8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G9" s="10" t="n">
        <v>44439</v>
      </c>
      <c r="H9" s="1" t="s">
        <v>19</v>
      </c>
      <c r="I9" s="2" t="s">
        <v>20</v>
      </c>
      <c r="J9" s="2" t="s">
        <v>21</v>
      </c>
      <c r="K9" s="2" t="s">
        <v>22</v>
      </c>
      <c r="L9" s="11" t="s">
        <v>23</v>
      </c>
      <c r="M9" s="1" t="s">
        <v>24</v>
      </c>
      <c r="O9" s="11"/>
      <c r="Q9" s="2" t="s">
        <v>25</v>
      </c>
    </row>
    <row r="10" customFormat="false" ht="18.7" hidden="false" customHeight="true" outlineLevel="0" collapsed="false">
      <c r="A10" s="1" t="n">
        <v>9</v>
      </c>
      <c r="B10" s="8" t="str">
        <f aca="false">HYPERLINK("https://mncourtfraud.com/file/27-CR-21-10185.pdf","27-CR-21-10185")</f>
        <v>27-CR-21-10185</v>
      </c>
      <c r="C10" s="9" t="str">
        <f aca="false">HYPERLINK("https://mncourtfraud.com/file/MBH-1.zip","MBH-1.zip")</f>
        <v>MBH-1.zip</v>
      </c>
      <c r="D10" s="2" t="s">
        <v>17</v>
      </c>
      <c r="E10" s="2" t="s">
        <v>18</v>
      </c>
      <c r="F10" s="8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G10" s="10" t="n">
        <v>44439</v>
      </c>
      <c r="H10" s="1" t="s">
        <v>19</v>
      </c>
      <c r="I10" s="2" t="s">
        <v>20</v>
      </c>
      <c r="J10" s="2" t="s">
        <v>21</v>
      </c>
      <c r="K10" s="2" t="s">
        <v>22</v>
      </c>
      <c r="L10" s="11" t="s">
        <v>23</v>
      </c>
      <c r="M10" s="1" t="s">
        <v>24</v>
      </c>
      <c r="O10" s="11"/>
      <c r="Q10" s="2" t="s">
        <v>25</v>
      </c>
    </row>
    <row r="11" customFormat="false" ht="18.7" hidden="false" customHeight="true" outlineLevel="0" collapsed="false">
      <c r="A11" s="1" t="n">
        <v>10</v>
      </c>
      <c r="B11" s="8" t="str">
        <f aca="false">HYPERLINK("https://mncourtfraud.com/file/27-CR-21-12714.pdf","27-CR-21-12714")</f>
        <v>27-CR-21-12714</v>
      </c>
      <c r="C11" s="9" t="str">
        <f aca="false">HYPERLINK("https://mncourtfraud.com/file/MBH-1.zip","MBH-1.zip")</f>
        <v>MBH-1.zip</v>
      </c>
      <c r="D11" s="2" t="s">
        <v>17</v>
      </c>
      <c r="E11" s="2" t="s">
        <v>18</v>
      </c>
      <c r="F11" s="8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G11" s="10" t="n">
        <v>44439</v>
      </c>
      <c r="H11" s="1" t="s">
        <v>19</v>
      </c>
      <c r="I11" s="2" t="s">
        <v>20</v>
      </c>
      <c r="J11" s="2" t="s">
        <v>21</v>
      </c>
      <c r="K11" s="2" t="s">
        <v>22</v>
      </c>
      <c r="L11" s="11" t="s">
        <v>23</v>
      </c>
      <c r="M11" s="1" t="s">
        <v>24</v>
      </c>
      <c r="O11" s="11"/>
      <c r="Q11" s="2" t="s">
        <v>25</v>
      </c>
    </row>
    <row r="12" customFormat="false" ht="18.7" hidden="false" customHeight="true" outlineLevel="0" collapsed="false">
      <c r="A12" s="1" t="n">
        <v>11</v>
      </c>
      <c r="B12" s="8" t="str">
        <f aca="false">HYPERLINK("https://mncourtfraud.com/file/27-CR-21-12749.pdf","27-CR-21-12749")</f>
        <v>27-CR-21-12749</v>
      </c>
      <c r="C12" s="9" t="str">
        <f aca="false">HYPERLINK("https://mncourtfraud.com/file/MBH-1.zip","MBH-1.zip")</f>
        <v>MBH-1.zip</v>
      </c>
      <c r="D12" s="2" t="s">
        <v>17</v>
      </c>
      <c r="E12" s="2" t="s">
        <v>18</v>
      </c>
      <c r="F12" s="8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G12" s="10" t="n">
        <v>44439</v>
      </c>
      <c r="H12" s="1" t="s">
        <v>19</v>
      </c>
      <c r="I12" s="2" t="s">
        <v>20</v>
      </c>
      <c r="J12" s="2" t="s">
        <v>21</v>
      </c>
      <c r="K12" s="2" t="s">
        <v>22</v>
      </c>
      <c r="L12" s="11" t="s">
        <v>23</v>
      </c>
      <c r="M12" s="1" t="s">
        <v>24</v>
      </c>
      <c r="O12" s="11"/>
      <c r="Q12" s="2" t="s">
        <v>25</v>
      </c>
    </row>
    <row r="13" customFormat="false" ht="18.7" hidden="false" customHeight="true" outlineLevel="0" collapsed="false">
      <c r="A13" s="1" t="n">
        <v>12</v>
      </c>
      <c r="B13" s="8" t="str">
        <f aca="false">HYPERLINK("https://mncourtfraud.com/file/27-CR-21-12762.pdf","27-CR-21-12762")</f>
        <v>27-CR-21-12762</v>
      </c>
      <c r="C13" s="9" t="str">
        <f aca="false">HYPERLINK("https://mncourtfraud.com/file/MBH-1.zip","MBH-1.zip")</f>
        <v>MBH-1.zip</v>
      </c>
      <c r="D13" s="2" t="s">
        <v>17</v>
      </c>
      <c r="E13" s="2" t="s">
        <v>18</v>
      </c>
      <c r="F13" s="8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G13" s="10" t="n">
        <v>44439</v>
      </c>
      <c r="H13" s="1" t="s">
        <v>19</v>
      </c>
      <c r="I13" s="2" t="s">
        <v>20</v>
      </c>
      <c r="J13" s="2" t="s">
        <v>21</v>
      </c>
      <c r="K13" s="2" t="s">
        <v>22</v>
      </c>
      <c r="L13" s="11" t="s">
        <v>23</v>
      </c>
      <c r="M13" s="1" t="s">
        <v>24</v>
      </c>
      <c r="O13" s="11"/>
      <c r="Q13" s="2" t="s">
        <v>25</v>
      </c>
    </row>
    <row r="14" customFormat="false" ht="18.7" hidden="false" customHeight="true" outlineLevel="0" collapsed="false">
      <c r="A14" s="1" t="n">
        <v>13</v>
      </c>
      <c r="B14" s="8" t="str">
        <f aca="false">HYPERLINK("https://mncourtfraud.com/file/27-CR-21-12947.pdf","27-CR-21-12947")</f>
        <v>27-CR-21-12947</v>
      </c>
      <c r="C14" s="9" t="str">
        <f aca="false">HYPERLINK("https://mncourtfraud.com/file/MBH-1.zip","MBH-1.zip")</f>
        <v>MBH-1.zip</v>
      </c>
      <c r="D14" s="2" t="s">
        <v>17</v>
      </c>
      <c r="E14" s="2" t="s">
        <v>18</v>
      </c>
      <c r="F14" s="8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G14" s="10" t="n">
        <v>44439</v>
      </c>
      <c r="H14" s="1" t="s">
        <v>19</v>
      </c>
      <c r="I14" s="2" t="s">
        <v>20</v>
      </c>
      <c r="J14" s="2" t="s">
        <v>21</v>
      </c>
      <c r="K14" s="2" t="s">
        <v>22</v>
      </c>
      <c r="L14" s="11" t="s">
        <v>23</v>
      </c>
      <c r="M14" s="1" t="s">
        <v>24</v>
      </c>
      <c r="O14" s="11"/>
      <c r="Q14" s="2" t="s">
        <v>25</v>
      </c>
    </row>
    <row r="15" customFormat="false" ht="18.7" hidden="false" customHeight="true" outlineLevel="0" collapsed="false">
      <c r="A15" s="1" t="n">
        <v>14</v>
      </c>
      <c r="B15" s="8" t="str">
        <f aca="false">HYPERLINK("https://mncourtfraud.com/file/27-CR-21-13144.pdf","27-CR-21-13144")</f>
        <v>27-CR-21-13144</v>
      </c>
      <c r="C15" s="9" t="str">
        <f aca="false">HYPERLINK("https://mncourtfraud.com/file/MBH-1.zip","MBH-1.zip")</f>
        <v>MBH-1.zip</v>
      </c>
      <c r="D15" s="2" t="s">
        <v>17</v>
      </c>
      <c r="E15" s="2" t="s">
        <v>18</v>
      </c>
      <c r="F15" s="8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G15" s="10" t="n">
        <v>44439</v>
      </c>
      <c r="H15" s="1" t="s">
        <v>19</v>
      </c>
      <c r="I15" s="2" t="s">
        <v>20</v>
      </c>
      <c r="J15" s="2" t="s">
        <v>21</v>
      </c>
      <c r="K15" s="2" t="s">
        <v>22</v>
      </c>
      <c r="L15" s="11" t="s">
        <v>23</v>
      </c>
      <c r="M15" s="1" t="s">
        <v>24</v>
      </c>
      <c r="O15" s="11"/>
      <c r="Q15" s="2" t="s">
        <v>25</v>
      </c>
    </row>
    <row r="16" customFormat="false" ht="18.7" hidden="false" customHeight="true" outlineLevel="0" collapsed="false">
      <c r="A16" s="1" t="n">
        <v>15</v>
      </c>
      <c r="B16" s="8" t="str">
        <f aca="false">HYPERLINK("https://mncourtfraud.com/file/27-CR-21-13146.pdf","27-CR-21-13146")</f>
        <v>27-CR-21-13146</v>
      </c>
      <c r="C16" s="9" t="str">
        <f aca="false">HYPERLINK("https://mncourtfraud.com/file/MBH-1.zip","MBH-1.zip")</f>
        <v>MBH-1.zip</v>
      </c>
      <c r="D16" s="2" t="s">
        <v>17</v>
      </c>
      <c r="E16" s="2" t="s">
        <v>18</v>
      </c>
      <c r="F16" s="8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G16" s="10" t="n">
        <v>44439</v>
      </c>
      <c r="H16" s="1" t="s">
        <v>19</v>
      </c>
      <c r="I16" s="2" t="s">
        <v>20</v>
      </c>
      <c r="J16" s="2" t="s">
        <v>21</v>
      </c>
      <c r="K16" s="2" t="s">
        <v>22</v>
      </c>
      <c r="L16" s="11" t="s">
        <v>23</v>
      </c>
      <c r="M16" s="1" t="s">
        <v>24</v>
      </c>
      <c r="O16" s="11"/>
      <c r="Q16" s="2" t="s">
        <v>25</v>
      </c>
    </row>
    <row r="17" customFormat="false" ht="18.7" hidden="false" customHeight="true" outlineLevel="0" collapsed="false">
      <c r="A17" s="1" t="n">
        <v>16</v>
      </c>
      <c r="B17" s="8" t="str">
        <f aca="false">HYPERLINK("https://mncourtfraud.com/file/27-CR-21-13147.pdf","27-CR-21-13147")</f>
        <v>27-CR-21-13147</v>
      </c>
      <c r="C17" s="9" t="str">
        <f aca="false">HYPERLINK("https://mncourtfraud.com/file/MBH-1.zip","MBH-1.zip")</f>
        <v>MBH-1.zip</v>
      </c>
      <c r="D17" s="2" t="s">
        <v>17</v>
      </c>
      <c r="E17" s="2" t="s">
        <v>18</v>
      </c>
      <c r="F17" s="8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G17" s="10" t="n">
        <v>44439</v>
      </c>
      <c r="H17" s="1" t="s">
        <v>19</v>
      </c>
      <c r="I17" s="2" t="s">
        <v>20</v>
      </c>
      <c r="J17" s="2" t="s">
        <v>21</v>
      </c>
      <c r="K17" s="2" t="s">
        <v>22</v>
      </c>
      <c r="L17" s="11" t="s">
        <v>23</v>
      </c>
      <c r="M17" s="1" t="s">
        <v>24</v>
      </c>
      <c r="O17" s="11"/>
      <c r="Q17" s="2" t="s">
        <v>25</v>
      </c>
    </row>
    <row r="18" customFormat="false" ht="18.7" hidden="false" customHeight="true" outlineLevel="0" collapsed="false">
      <c r="A18" s="1" t="n">
        <v>17</v>
      </c>
      <c r="B18" s="8" t="str">
        <f aca="false">HYPERLINK("https://mncourtfraud.com/file/27-CR-21-13150.pdf","27-CR-21-13150")</f>
        <v>27-CR-21-13150</v>
      </c>
      <c r="C18" s="9" t="str">
        <f aca="false">HYPERLINK("https://mncourtfraud.com/file/MBH-1.zip","MBH-1.zip")</f>
        <v>MBH-1.zip</v>
      </c>
      <c r="D18" s="2" t="s">
        <v>17</v>
      </c>
      <c r="E18" s="2" t="s">
        <v>18</v>
      </c>
      <c r="F18" s="8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G18" s="10" t="n">
        <v>44439</v>
      </c>
      <c r="H18" s="1" t="s">
        <v>19</v>
      </c>
      <c r="I18" s="2" t="s">
        <v>20</v>
      </c>
      <c r="J18" s="2" t="s">
        <v>21</v>
      </c>
      <c r="K18" s="2" t="s">
        <v>22</v>
      </c>
      <c r="L18" s="11" t="s">
        <v>23</v>
      </c>
      <c r="M18" s="1" t="s">
        <v>24</v>
      </c>
      <c r="O18" s="11"/>
      <c r="Q18" s="2" t="s">
        <v>25</v>
      </c>
    </row>
    <row r="19" customFormat="false" ht="18.7" hidden="false" customHeight="true" outlineLevel="0" collapsed="false">
      <c r="A19" s="1" t="n">
        <v>18</v>
      </c>
      <c r="B19" s="8" t="str">
        <f aca="false">HYPERLINK("https://mncourtfraud.com/file/27-CR-21-2803.pdf","27-CR-21-2803")</f>
        <v>27-CR-21-2803</v>
      </c>
      <c r="C19" s="9" t="str">
        <f aca="false">HYPERLINK("https://mncourtfraud.com/file/MBH-1.zip","MBH-1.zip")</f>
        <v>MBH-1.zip</v>
      </c>
      <c r="D19" s="2" t="s">
        <v>17</v>
      </c>
      <c r="E19" s="2" t="s">
        <v>18</v>
      </c>
      <c r="F19" s="8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G19" s="10" t="n">
        <v>44439</v>
      </c>
      <c r="H19" s="1" t="s">
        <v>19</v>
      </c>
      <c r="I19" s="2" t="s">
        <v>20</v>
      </c>
      <c r="J19" s="2" t="s">
        <v>21</v>
      </c>
      <c r="K19" s="2" t="s">
        <v>22</v>
      </c>
      <c r="L19" s="11" t="s">
        <v>23</v>
      </c>
      <c r="M19" s="1" t="s">
        <v>24</v>
      </c>
      <c r="O19" s="11"/>
      <c r="Q19" s="2" t="s">
        <v>25</v>
      </c>
    </row>
    <row r="20" customFormat="false" ht="18.7" hidden="false" customHeight="true" outlineLevel="0" collapsed="false">
      <c r="A20" s="1" t="n">
        <v>19</v>
      </c>
      <c r="B20" s="8" t="str">
        <f aca="false">HYPERLINK("https://mncourtfraud.com/file/27-CR-21-4099.pdf","27-CR-21-4099")</f>
        <v>27-CR-21-4099</v>
      </c>
      <c r="C20" s="9" t="str">
        <f aca="false">HYPERLINK("https://mncourtfraud.com/file/MBH-1.zip","MBH-1.zip")</f>
        <v>MBH-1.zip</v>
      </c>
      <c r="D20" s="2" t="s">
        <v>17</v>
      </c>
      <c r="E20" s="2" t="s">
        <v>18</v>
      </c>
      <c r="F20" s="8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G20" s="10" t="n">
        <v>44439</v>
      </c>
      <c r="H20" s="1" t="s">
        <v>19</v>
      </c>
      <c r="I20" s="2" t="s">
        <v>20</v>
      </c>
      <c r="J20" s="2" t="s">
        <v>21</v>
      </c>
      <c r="K20" s="2" t="s">
        <v>22</v>
      </c>
      <c r="L20" s="11" t="s">
        <v>23</v>
      </c>
      <c r="M20" s="1" t="s">
        <v>24</v>
      </c>
      <c r="O20" s="11"/>
      <c r="Q20" s="2" t="s">
        <v>25</v>
      </c>
    </row>
    <row r="21" customFormat="false" ht="18.7" hidden="false" customHeight="true" outlineLevel="0" collapsed="false">
      <c r="A21" s="1" t="n">
        <v>20</v>
      </c>
      <c r="L21" s="11"/>
    </row>
    <row r="22" customFormat="false" ht="18.7" hidden="false" customHeight="true" outlineLevel="0" collapsed="false">
      <c r="A22" s="1" t="n">
        <v>21</v>
      </c>
      <c r="B22" s="8" t="str">
        <f aca="false">HYPERLINK("https://mncourtfraud.com/file/27-CR-19-26893.pdf","27-CR-19-26893")</f>
        <v>27-CR-19-26893</v>
      </c>
      <c r="C22" s="9" t="str">
        <f aca="false">HYPERLINK("https://mncourtfraud.com/file/MBH-2.zip","MBH-2.zip")</f>
        <v>MBH-2.zip</v>
      </c>
      <c r="D22" s="2" t="s">
        <v>17</v>
      </c>
      <c r="E22" s="2" t="s">
        <v>18</v>
      </c>
      <c r="F22" s="8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G22" s="10" t="n">
        <v>44593</v>
      </c>
      <c r="H22" s="1" t="s">
        <v>26</v>
      </c>
      <c r="I22" s="2" t="s">
        <v>27</v>
      </c>
      <c r="J22" s="2" t="s">
        <v>28</v>
      </c>
      <c r="K22" s="2" t="s">
        <v>22</v>
      </c>
      <c r="L22" s="11" t="s">
        <v>29</v>
      </c>
      <c r="M22" s="1" t="s">
        <v>30</v>
      </c>
      <c r="Q22" s="2" t="s">
        <v>25</v>
      </c>
    </row>
    <row r="23" customFormat="false" ht="18.7" hidden="false" customHeight="true" outlineLevel="0" collapsed="false">
      <c r="A23" s="1" t="n">
        <v>22</v>
      </c>
      <c r="B23" s="8" t="str">
        <f aca="false">HYPERLINK("https://mncourtfraud.com/file/27-CR-19-4578.pdf","27-CR-19-4578")</f>
        <v>27-CR-19-4578</v>
      </c>
      <c r="C23" s="9" t="str">
        <f aca="false">HYPERLINK("https://mncourtfraud.com/file/MBH-2.zip","MBH-2.zip")</f>
        <v>MBH-2.zip</v>
      </c>
      <c r="D23" s="2" t="s">
        <v>17</v>
      </c>
      <c r="E23" s="2" t="s">
        <v>18</v>
      </c>
      <c r="F23" s="8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G23" s="10" t="n">
        <v>44593</v>
      </c>
      <c r="H23" s="1" t="s">
        <v>26</v>
      </c>
      <c r="I23" s="2" t="s">
        <v>27</v>
      </c>
      <c r="J23" s="2" t="s">
        <v>28</v>
      </c>
      <c r="K23" s="2" t="s">
        <v>22</v>
      </c>
      <c r="L23" s="11" t="s">
        <v>29</v>
      </c>
      <c r="M23" s="1" t="s">
        <v>30</v>
      </c>
      <c r="Q23" s="2" t="s">
        <v>25</v>
      </c>
    </row>
    <row r="24" customFormat="false" ht="18.7" hidden="false" customHeight="true" outlineLevel="0" collapsed="false">
      <c r="A24" s="1" t="n">
        <v>23</v>
      </c>
      <c r="B24" s="8" t="str">
        <f aca="false">HYPERLINK("https://mncourtfraud.com/file/27-CR-19-5875.pdf","27-CR-19-5875")</f>
        <v>27-CR-19-5875</v>
      </c>
      <c r="C24" s="9" t="str">
        <f aca="false">HYPERLINK("https://mncourtfraud.com/file/MBH-2.zip","MBH-2.zip")</f>
        <v>MBH-2.zip</v>
      </c>
      <c r="D24" s="2" t="s">
        <v>17</v>
      </c>
      <c r="E24" s="2" t="s">
        <v>18</v>
      </c>
      <c r="F24" s="8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G24" s="10" t="n">
        <v>44593</v>
      </c>
      <c r="H24" s="1" t="s">
        <v>26</v>
      </c>
      <c r="I24" s="2" t="s">
        <v>27</v>
      </c>
      <c r="J24" s="2" t="s">
        <v>28</v>
      </c>
      <c r="K24" s="2" t="s">
        <v>22</v>
      </c>
      <c r="L24" s="11" t="s">
        <v>29</v>
      </c>
      <c r="M24" s="1" t="s">
        <v>30</v>
      </c>
      <c r="Q24" s="2" t="s">
        <v>25</v>
      </c>
    </row>
    <row r="25" customFormat="false" ht="18.7" hidden="false" customHeight="true" outlineLevel="0" collapsed="false">
      <c r="A25" s="1" t="n">
        <v>24</v>
      </c>
      <c r="B25" s="8" t="str">
        <f aca="false">HYPERLINK("https://mncourtfraud.com/file/27-CR-20-14626.pdf","27-CR-20-14626")</f>
        <v>27-CR-20-14626</v>
      </c>
      <c r="C25" s="9" t="str">
        <f aca="false">HYPERLINK("https://mncourtfraud.com/file/MBH-2.zip","MBH-2.zip")</f>
        <v>MBH-2.zip</v>
      </c>
      <c r="D25" s="2" t="s">
        <v>17</v>
      </c>
      <c r="E25" s="2" t="s">
        <v>18</v>
      </c>
      <c r="F25" s="8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G25" s="10" t="n">
        <v>44593</v>
      </c>
      <c r="H25" s="1" t="s">
        <v>26</v>
      </c>
      <c r="I25" s="2" t="s">
        <v>27</v>
      </c>
      <c r="J25" s="2" t="s">
        <v>28</v>
      </c>
      <c r="K25" s="2" t="s">
        <v>22</v>
      </c>
      <c r="L25" s="11" t="s">
        <v>29</v>
      </c>
      <c r="M25" s="1" t="s">
        <v>30</v>
      </c>
      <c r="Q25" s="2" t="s">
        <v>25</v>
      </c>
    </row>
    <row r="26" customFormat="false" ht="18.7" hidden="false" customHeight="true" outlineLevel="0" collapsed="false">
      <c r="A26" s="1" t="n">
        <v>25</v>
      </c>
      <c r="B26" s="8" t="str">
        <f aca="false">HYPERLINK("https://mncourtfraud.com/file/27-CR-20-25524.pdf","27-CR-20-25524")</f>
        <v>27-CR-20-25524</v>
      </c>
      <c r="C26" s="9" t="str">
        <f aca="false">HYPERLINK("https://mncourtfraud.com/file/MBH-2.zip","MBH-2.zip")</f>
        <v>MBH-2.zip</v>
      </c>
      <c r="D26" s="2" t="s">
        <v>17</v>
      </c>
      <c r="E26" s="2" t="s">
        <v>18</v>
      </c>
      <c r="F26" s="8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G26" s="10" t="n">
        <v>44593</v>
      </c>
      <c r="H26" s="1" t="s">
        <v>26</v>
      </c>
      <c r="I26" s="2" t="s">
        <v>27</v>
      </c>
      <c r="J26" s="2" t="s">
        <v>28</v>
      </c>
      <c r="K26" s="2" t="s">
        <v>22</v>
      </c>
      <c r="L26" s="11" t="s">
        <v>29</v>
      </c>
      <c r="M26" s="1" t="s">
        <v>30</v>
      </c>
      <c r="Q26" s="2" t="s">
        <v>25</v>
      </c>
    </row>
    <row r="27" customFormat="false" ht="18.7" hidden="false" customHeight="true" outlineLevel="0" collapsed="false">
      <c r="A27" s="1" t="n">
        <v>26</v>
      </c>
      <c r="B27" s="8" t="str">
        <f aca="false">HYPERLINK("https://mncourtfraud.com/file/27-CR-20-2581.pdf","27-CR-20-2581")</f>
        <v>27-CR-20-2581</v>
      </c>
      <c r="C27" s="9" t="str">
        <f aca="false">HYPERLINK("https://mncourtfraud.com/file/MBH-2.zip","MBH-2.zip")</f>
        <v>MBH-2.zip</v>
      </c>
      <c r="D27" s="2" t="s">
        <v>17</v>
      </c>
      <c r="E27" s="2" t="s">
        <v>18</v>
      </c>
      <c r="F27" s="8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G27" s="10" t="n">
        <v>44593</v>
      </c>
      <c r="H27" s="1" t="s">
        <v>26</v>
      </c>
      <c r="I27" s="2" t="s">
        <v>27</v>
      </c>
      <c r="J27" s="2" t="s">
        <v>28</v>
      </c>
      <c r="K27" s="2" t="s">
        <v>22</v>
      </c>
      <c r="L27" s="11" t="s">
        <v>29</v>
      </c>
      <c r="M27" s="1" t="s">
        <v>30</v>
      </c>
      <c r="Q27" s="2" t="s">
        <v>25</v>
      </c>
    </row>
    <row r="28" customFormat="false" ht="18.7" hidden="false" customHeight="true" outlineLevel="0" collapsed="false">
      <c r="A28" s="1" t="n">
        <v>27</v>
      </c>
      <c r="B28" s="8" t="str">
        <f aca="false">HYPERLINK("https://mncourtfraud.com/file/27-CR-20-5618.pdf","27-CR-20-5618")</f>
        <v>27-CR-20-5618</v>
      </c>
      <c r="C28" s="9" t="str">
        <f aca="false">HYPERLINK("https://mncourtfraud.com/file/MBH-2.zip","MBH-2.zip")</f>
        <v>MBH-2.zip</v>
      </c>
      <c r="D28" s="2" t="s">
        <v>17</v>
      </c>
      <c r="E28" s="2" t="s">
        <v>18</v>
      </c>
      <c r="F28" s="8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G28" s="10" t="n">
        <v>44593</v>
      </c>
      <c r="H28" s="1" t="s">
        <v>26</v>
      </c>
      <c r="I28" s="2" t="s">
        <v>27</v>
      </c>
      <c r="J28" s="2" t="s">
        <v>28</v>
      </c>
      <c r="K28" s="2" t="s">
        <v>22</v>
      </c>
      <c r="L28" s="11" t="s">
        <v>29</v>
      </c>
      <c r="M28" s="1" t="s">
        <v>30</v>
      </c>
      <c r="Q28" s="2" t="s">
        <v>25</v>
      </c>
    </row>
    <row r="29" customFormat="false" ht="18.7" hidden="false" customHeight="true" outlineLevel="0" collapsed="false">
      <c r="A29" s="1" t="n">
        <v>28</v>
      </c>
      <c r="B29" s="8" t="str">
        <f aca="false">HYPERLINK("https://mncourtfraud.com/file/27-CR-20-693.pdf","27-CR-20-693")</f>
        <v>27-CR-20-693</v>
      </c>
      <c r="C29" s="9" t="str">
        <f aca="false">HYPERLINK("https://mncourtfraud.com/file/MBH-2.zip","MBH-2.zip")</f>
        <v>MBH-2.zip</v>
      </c>
      <c r="D29" s="2" t="s">
        <v>17</v>
      </c>
      <c r="E29" s="2" t="s">
        <v>18</v>
      </c>
      <c r="F29" s="8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G29" s="10" t="n">
        <v>44593</v>
      </c>
      <c r="H29" s="1" t="s">
        <v>26</v>
      </c>
      <c r="I29" s="2" t="s">
        <v>27</v>
      </c>
      <c r="J29" s="2" t="s">
        <v>28</v>
      </c>
      <c r="K29" s="2" t="s">
        <v>22</v>
      </c>
      <c r="L29" s="11" t="s">
        <v>29</v>
      </c>
      <c r="M29" s="1" t="s">
        <v>30</v>
      </c>
      <c r="Q29" s="2" t="s">
        <v>25</v>
      </c>
    </row>
    <row r="30" customFormat="false" ht="18.7" hidden="false" customHeight="true" outlineLevel="0" collapsed="false">
      <c r="A30" s="1" t="n">
        <v>29</v>
      </c>
      <c r="B30" s="8" t="str">
        <f aca="false">HYPERLINK("https://mncourtfraud.com/file/27-CR-21-10185.pdf","27-CR-21-10185")</f>
        <v>27-CR-21-10185</v>
      </c>
      <c r="C30" s="9" t="str">
        <f aca="false">HYPERLINK("https://mncourtfraud.com/file/MBH-2.zip","MBH-2.zip")</f>
        <v>MBH-2.zip</v>
      </c>
      <c r="D30" s="2" t="s">
        <v>17</v>
      </c>
      <c r="E30" s="2" t="s">
        <v>18</v>
      </c>
      <c r="F30" s="8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G30" s="10" t="n">
        <v>44593</v>
      </c>
      <c r="H30" s="1" t="s">
        <v>26</v>
      </c>
      <c r="I30" s="2" t="s">
        <v>27</v>
      </c>
      <c r="J30" s="2" t="s">
        <v>28</v>
      </c>
      <c r="K30" s="2" t="s">
        <v>22</v>
      </c>
      <c r="L30" s="11" t="s">
        <v>29</v>
      </c>
      <c r="M30" s="1" t="s">
        <v>30</v>
      </c>
      <c r="Q30" s="2" t="s">
        <v>25</v>
      </c>
    </row>
    <row r="31" customFormat="false" ht="18.7" hidden="false" customHeight="true" outlineLevel="0" collapsed="false">
      <c r="A31" s="1" t="n">
        <v>30</v>
      </c>
      <c r="B31" s="8" t="str">
        <f aca="false">HYPERLINK("https://mncourtfraud.com/file/27-CR-21-12714.pdf","27-CR-21-12714")</f>
        <v>27-CR-21-12714</v>
      </c>
      <c r="C31" s="9" t="str">
        <f aca="false">HYPERLINK("https://mncourtfraud.com/file/MBH-2.zip","MBH-2.zip")</f>
        <v>MBH-2.zip</v>
      </c>
      <c r="D31" s="2" t="s">
        <v>17</v>
      </c>
      <c r="E31" s="2" t="s">
        <v>18</v>
      </c>
      <c r="F31" s="8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G31" s="10" t="n">
        <v>44593</v>
      </c>
      <c r="H31" s="1" t="s">
        <v>26</v>
      </c>
      <c r="I31" s="2" t="s">
        <v>27</v>
      </c>
      <c r="J31" s="2" t="s">
        <v>28</v>
      </c>
      <c r="K31" s="2" t="s">
        <v>22</v>
      </c>
      <c r="L31" s="11" t="s">
        <v>29</v>
      </c>
      <c r="M31" s="1" t="s">
        <v>30</v>
      </c>
      <c r="Q31" s="2" t="s">
        <v>25</v>
      </c>
    </row>
    <row r="32" customFormat="false" ht="18.7" hidden="false" customHeight="true" outlineLevel="0" collapsed="false">
      <c r="A32" s="1" t="n">
        <v>31</v>
      </c>
      <c r="B32" s="8" t="str">
        <f aca="false">HYPERLINK("https://mncourtfraud.com/file/27-CR-21-12749.pdf","27-CR-21-12749")</f>
        <v>27-CR-21-12749</v>
      </c>
      <c r="C32" s="9" t="str">
        <f aca="false">HYPERLINK("https://mncourtfraud.com/file/MBH-2.zip","MBH-2.zip")</f>
        <v>MBH-2.zip</v>
      </c>
      <c r="D32" s="2" t="s">
        <v>17</v>
      </c>
      <c r="E32" s="2" t="s">
        <v>18</v>
      </c>
      <c r="F32" s="8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G32" s="10" t="n">
        <v>44593</v>
      </c>
      <c r="H32" s="1" t="s">
        <v>26</v>
      </c>
      <c r="I32" s="2" t="s">
        <v>27</v>
      </c>
      <c r="J32" s="2" t="s">
        <v>28</v>
      </c>
      <c r="K32" s="2" t="s">
        <v>22</v>
      </c>
      <c r="L32" s="11" t="s">
        <v>29</v>
      </c>
      <c r="M32" s="1" t="s">
        <v>30</v>
      </c>
      <c r="Q32" s="2" t="s">
        <v>25</v>
      </c>
    </row>
    <row r="33" customFormat="false" ht="18.7" hidden="false" customHeight="true" outlineLevel="0" collapsed="false">
      <c r="A33" s="1" t="n">
        <v>32</v>
      </c>
      <c r="B33" s="8" t="str">
        <f aca="false">HYPERLINK("https://mncourtfraud.com/file/27-CR-21-12762.pdf","27-CR-21-12762")</f>
        <v>27-CR-21-12762</v>
      </c>
      <c r="C33" s="9" t="str">
        <f aca="false">HYPERLINK("https://mncourtfraud.com/file/MBH-2.zip","MBH-2.zip")</f>
        <v>MBH-2.zip</v>
      </c>
      <c r="D33" s="2" t="s">
        <v>17</v>
      </c>
      <c r="E33" s="2" t="s">
        <v>18</v>
      </c>
      <c r="F33" s="8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G33" s="10" t="n">
        <v>44593</v>
      </c>
      <c r="H33" s="1" t="s">
        <v>26</v>
      </c>
      <c r="I33" s="2" t="s">
        <v>27</v>
      </c>
      <c r="J33" s="2" t="s">
        <v>28</v>
      </c>
      <c r="K33" s="2" t="s">
        <v>22</v>
      </c>
      <c r="L33" s="11" t="s">
        <v>29</v>
      </c>
      <c r="M33" s="1" t="s">
        <v>30</v>
      </c>
      <c r="Q33" s="2" t="s">
        <v>25</v>
      </c>
    </row>
    <row r="34" customFormat="false" ht="18.7" hidden="false" customHeight="true" outlineLevel="0" collapsed="false">
      <c r="A34" s="1" t="n">
        <v>33</v>
      </c>
      <c r="B34" s="8" t="str">
        <f aca="false">HYPERLINK("https://mncourtfraud.com/file/27-CR-21-12947.pdf","27-CR-21-12947")</f>
        <v>27-CR-21-12947</v>
      </c>
      <c r="C34" s="9" t="str">
        <f aca="false">HYPERLINK("https://mncourtfraud.com/file/MBH-2.zip","MBH-2.zip")</f>
        <v>MBH-2.zip</v>
      </c>
      <c r="D34" s="2" t="s">
        <v>17</v>
      </c>
      <c r="E34" s="2" t="s">
        <v>18</v>
      </c>
      <c r="F34" s="8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G34" s="10" t="n">
        <v>44593</v>
      </c>
      <c r="H34" s="1" t="s">
        <v>26</v>
      </c>
      <c r="I34" s="2" t="s">
        <v>27</v>
      </c>
      <c r="J34" s="2" t="s">
        <v>28</v>
      </c>
      <c r="K34" s="2" t="s">
        <v>22</v>
      </c>
      <c r="L34" s="11" t="s">
        <v>29</v>
      </c>
      <c r="M34" s="1" t="s">
        <v>30</v>
      </c>
      <c r="Q34" s="2" t="s">
        <v>25</v>
      </c>
    </row>
    <row r="35" customFormat="false" ht="18.7" hidden="false" customHeight="true" outlineLevel="0" collapsed="false">
      <c r="A35" s="1" t="n">
        <v>34</v>
      </c>
      <c r="B35" s="8" t="str">
        <f aca="false">HYPERLINK("https://mncourtfraud.com/file/27-CR-21-13144.pdf","27-CR-21-13144")</f>
        <v>27-CR-21-13144</v>
      </c>
      <c r="C35" s="9" t="str">
        <f aca="false">HYPERLINK("https://mncourtfraud.com/file/MBH-2.zip","MBH-2.zip")</f>
        <v>MBH-2.zip</v>
      </c>
      <c r="D35" s="2" t="s">
        <v>17</v>
      </c>
      <c r="E35" s="2" t="s">
        <v>18</v>
      </c>
      <c r="F35" s="8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G35" s="10" t="n">
        <v>44593</v>
      </c>
      <c r="H35" s="1" t="s">
        <v>26</v>
      </c>
      <c r="I35" s="2" t="s">
        <v>27</v>
      </c>
      <c r="J35" s="2" t="s">
        <v>28</v>
      </c>
      <c r="K35" s="2" t="s">
        <v>22</v>
      </c>
      <c r="L35" s="11" t="s">
        <v>29</v>
      </c>
      <c r="M35" s="1" t="s">
        <v>30</v>
      </c>
      <c r="Q35" s="2" t="s">
        <v>25</v>
      </c>
    </row>
    <row r="36" customFormat="false" ht="18.7" hidden="false" customHeight="true" outlineLevel="0" collapsed="false">
      <c r="A36" s="1" t="n">
        <v>35</v>
      </c>
      <c r="B36" s="8" t="str">
        <f aca="false">HYPERLINK("https://mncourtfraud.com/file/27-CR-21-13146.pdf","27-CR-21-13146")</f>
        <v>27-CR-21-13146</v>
      </c>
      <c r="C36" s="9" t="str">
        <f aca="false">HYPERLINK("https://mncourtfraud.com/file/MBH-2.zip","MBH-2.zip")</f>
        <v>MBH-2.zip</v>
      </c>
      <c r="D36" s="2" t="s">
        <v>17</v>
      </c>
      <c r="E36" s="2" t="s">
        <v>18</v>
      </c>
      <c r="F36" s="8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G36" s="10" t="n">
        <v>44593</v>
      </c>
      <c r="H36" s="1" t="s">
        <v>26</v>
      </c>
      <c r="I36" s="2" t="s">
        <v>27</v>
      </c>
      <c r="J36" s="2" t="s">
        <v>28</v>
      </c>
      <c r="K36" s="2" t="s">
        <v>22</v>
      </c>
      <c r="L36" s="11" t="s">
        <v>29</v>
      </c>
      <c r="M36" s="1" t="s">
        <v>30</v>
      </c>
      <c r="Q36" s="2" t="s">
        <v>25</v>
      </c>
    </row>
    <row r="37" customFormat="false" ht="18.7" hidden="false" customHeight="true" outlineLevel="0" collapsed="false">
      <c r="A37" s="1" t="n">
        <v>36</v>
      </c>
      <c r="B37" s="8" t="str">
        <f aca="false">HYPERLINK("https://mncourtfraud.com/file/27-CR-21-13147.pdf","27-CR-21-13147")</f>
        <v>27-CR-21-13147</v>
      </c>
      <c r="C37" s="9" t="str">
        <f aca="false">HYPERLINK("https://mncourtfraud.com/file/MBH-2.zip","MBH-2.zip")</f>
        <v>MBH-2.zip</v>
      </c>
      <c r="D37" s="2" t="s">
        <v>17</v>
      </c>
      <c r="E37" s="2" t="s">
        <v>18</v>
      </c>
      <c r="F37" s="8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G37" s="10" t="n">
        <v>44593</v>
      </c>
      <c r="H37" s="1" t="s">
        <v>26</v>
      </c>
      <c r="I37" s="2" t="s">
        <v>27</v>
      </c>
      <c r="J37" s="2" t="s">
        <v>28</v>
      </c>
      <c r="K37" s="2" t="s">
        <v>22</v>
      </c>
      <c r="L37" s="11" t="s">
        <v>29</v>
      </c>
      <c r="M37" s="1" t="s">
        <v>30</v>
      </c>
      <c r="Q37" s="2" t="s">
        <v>25</v>
      </c>
    </row>
    <row r="38" customFormat="false" ht="18.7" hidden="false" customHeight="true" outlineLevel="0" collapsed="false">
      <c r="A38" s="1" t="n">
        <v>37</v>
      </c>
      <c r="B38" s="8" t="str">
        <f aca="false">HYPERLINK("https://mncourtfraud.com/file/27-CR-21-13150.pdf","27-CR-21-13150")</f>
        <v>27-CR-21-13150</v>
      </c>
      <c r="C38" s="9" t="str">
        <f aca="false">HYPERLINK("https://mncourtfraud.com/file/MBH-2.zip","MBH-2.zip")</f>
        <v>MBH-2.zip</v>
      </c>
      <c r="D38" s="2" t="s">
        <v>17</v>
      </c>
      <c r="E38" s="2" t="s">
        <v>18</v>
      </c>
      <c r="F38" s="8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G38" s="10" t="n">
        <v>44593</v>
      </c>
      <c r="H38" s="1" t="s">
        <v>26</v>
      </c>
      <c r="I38" s="2" t="s">
        <v>27</v>
      </c>
      <c r="J38" s="2" t="s">
        <v>28</v>
      </c>
      <c r="K38" s="2" t="s">
        <v>22</v>
      </c>
      <c r="L38" s="11" t="s">
        <v>29</v>
      </c>
      <c r="M38" s="1" t="s">
        <v>30</v>
      </c>
      <c r="Q38" s="2" t="s">
        <v>25</v>
      </c>
    </row>
    <row r="39" customFormat="false" ht="18.7" hidden="false" customHeight="true" outlineLevel="0" collapsed="false">
      <c r="A39" s="1" t="n">
        <v>38</v>
      </c>
      <c r="B39" s="8" t="str">
        <f aca="false">HYPERLINK("https://mncourtfraud.com/file/27-CR-21-23724.pdf","27-CR-21-23724")</f>
        <v>27-CR-21-23724</v>
      </c>
      <c r="C39" s="9" t="str">
        <f aca="false">HYPERLINK("https://mncourtfraud.com/file/MBH-2.zip","MBH-2.zip")</f>
        <v>MBH-2.zip</v>
      </c>
      <c r="D39" s="2" t="s">
        <v>17</v>
      </c>
      <c r="E39" s="2" t="s">
        <v>18</v>
      </c>
      <c r="F39" s="8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G39" s="10" t="n">
        <v>44593</v>
      </c>
      <c r="H39" s="1" t="s">
        <v>26</v>
      </c>
      <c r="I39" s="2" t="s">
        <v>27</v>
      </c>
      <c r="J39" s="2" t="s">
        <v>28</v>
      </c>
      <c r="K39" s="2" t="s">
        <v>22</v>
      </c>
      <c r="L39" s="11" t="s">
        <v>29</v>
      </c>
      <c r="M39" s="1" t="s">
        <v>30</v>
      </c>
      <c r="Q39" s="2" t="s">
        <v>25</v>
      </c>
    </row>
    <row r="40" customFormat="false" ht="18.7" hidden="false" customHeight="true" outlineLevel="0" collapsed="false">
      <c r="A40" s="1" t="n">
        <v>39</v>
      </c>
      <c r="B40" s="8" t="str">
        <f aca="false">HYPERLINK("https://mncourtfraud.com/file/27-CR-21-2803.pdf","27-CR-21-2803")</f>
        <v>27-CR-21-2803</v>
      </c>
      <c r="C40" s="9" t="str">
        <f aca="false">HYPERLINK("https://mncourtfraud.com/file/MBH-2.zip","MBH-2.zip")</f>
        <v>MBH-2.zip</v>
      </c>
      <c r="D40" s="2" t="s">
        <v>17</v>
      </c>
      <c r="E40" s="2" t="s">
        <v>18</v>
      </c>
      <c r="F40" s="8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G40" s="10" t="n">
        <v>44593</v>
      </c>
      <c r="H40" s="1" t="s">
        <v>26</v>
      </c>
      <c r="I40" s="2" t="s">
        <v>27</v>
      </c>
      <c r="J40" s="2" t="s">
        <v>28</v>
      </c>
      <c r="K40" s="2" t="s">
        <v>22</v>
      </c>
      <c r="L40" s="11" t="s">
        <v>29</v>
      </c>
      <c r="M40" s="1" t="s">
        <v>30</v>
      </c>
      <c r="Q40" s="2" t="s">
        <v>25</v>
      </c>
    </row>
    <row r="41" customFormat="false" ht="18.7" hidden="false" customHeight="true" outlineLevel="0" collapsed="false">
      <c r="A41" s="1" t="n">
        <v>40</v>
      </c>
      <c r="B41" s="8" t="str">
        <f aca="false">HYPERLINK("https://mncourtfraud.com/file/27-CR-21-4099.pdf","27-CR-21-4099")</f>
        <v>27-CR-21-4099</v>
      </c>
      <c r="C41" s="9" t="str">
        <f aca="false">HYPERLINK("https://mncourtfraud.com/file/MBH-2.zip","MBH-2.zip")</f>
        <v>MBH-2.zip</v>
      </c>
      <c r="D41" s="2" t="s">
        <v>17</v>
      </c>
      <c r="E41" s="2" t="s">
        <v>18</v>
      </c>
      <c r="F41" s="8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G41" s="10" t="n">
        <v>44593</v>
      </c>
      <c r="H41" s="1" t="s">
        <v>26</v>
      </c>
      <c r="I41" s="2" t="s">
        <v>27</v>
      </c>
      <c r="J41" s="2" t="s">
        <v>28</v>
      </c>
      <c r="K41" s="2" t="s">
        <v>22</v>
      </c>
      <c r="L41" s="11" t="s">
        <v>29</v>
      </c>
      <c r="M41" s="1" t="s">
        <v>30</v>
      </c>
      <c r="Q41" s="2" t="s">
        <v>25</v>
      </c>
    </row>
    <row r="42" customFormat="false" ht="18.7" hidden="false" customHeight="true" outlineLevel="0" collapsed="false">
      <c r="A42" s="1" t="n">
        <v>41</v>
      </c>
      <c r="L42" s="11"/>
    </row>
    <row r="43" customFormat="false" ht="18.7" hidden="false" customHeight="true" outlineLevel="0" collapsed="false">
      <c r="A43" s="1" t="n">
        <v>42</v>
      </c>
      <c r="B43" s="8" t="str">
        <f aca="false">HYPERLINK("https://mncourtfraud.com/file/27-CR-20-25524.pdf","27-CR-20-25524")</f>
        <v>27-CR-20-25524</v>
      </c>
      <c r="C43" s="9" t="str">
        <f aca="false">HYPERLINK("https://mncourtfraud.com/file/MBH-3.zip","MBH-3.zip")</f>
        <v>MBH-3.zip</v>
      </c>
      <c r="D43" s="2" t="s">
        <v>17</v>
      </c>
      <c r="E43" s="2" t="s">
        <v>31</v>
      </c>
      <c r="F43" s="8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G43" s="10" t="n">
        <v>45048</v>
      </c>
      <c r="H43" s="1" t="s">
        <v>32</v>
      </c>
      <c r="I43" s="2" t="s">
        <v>33</v>
      </c>
      <c r="J43" s="2" t="s">
        <v>34</v>
      </c>
      <c r="K43" s="2" t="s">
        <v>35</v>
      </c>
      <c r="L43" s="11" t="s">
        <v>36</v>
      </c>
      <c r="M43" s="1" t="s">
        <v>37</v>
      </c>
      <c r="N43" s="1" t="s">
        <v>38</v>
      </c>
      <c r="O43" s="1" t="s">
        <v>39</v>
      </c>
      <c r="P43" s="1" t="s">
        <v>40</v>
      </c>
      <c r="Q43" s="2" t="s">
        <v>41</v>
      </c>
    </row>
    <row r="44" customFormat="false" ht="18.7" hidden="false" customHeight="true" outlineLevel="0" collapsed="false">
      <c r="A44" s="1" t="n">
        <v>43</v>
      </c>
      <c r="B44" s="8" t="str">
        <f aca="false">HYPERLINK("https://mncourtfraud.com/file/27-CR-20-2581.pdf","27-CR-20-2581")</f>
        <v>27-CR-20-2581</v>
      </c>
      <c r="C44" s="9" t="str">
        <f aca="false">HYPERLINK("https://mncourtfraud.com/file/MBH-3.zip","MBH-3.zip")</f>
        <v>MBH-3.zip</v>
      </c>
      <c r="D44" s="2" t="s">
        <v>17</v>
      </c>
      <c r="E44" s="2" t="s">
        <v>31</v>
      </c>
      <c r="F44" s="8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G44" s="10" t="n">
        <v>45048</v>
      </c>
      <c r="H44" s="1" t="s">
        <v>32</v>
      </c>
      <c r="I44" s="2" t="s">
        <v>33</v>
      </c>
      <c r="J44" s="2" t="s">
        <v>34</v>
      </c>
      <c r="K44" s="2" t="s">
        <v>35</v>
      </c>
      <c r="L44" s="11" t="s">
        <v>36</v>
      </c>
      <c r="M44" s="1" t="s">
        <v>37</v>
      </c>
      <c r="N44" s="1" t="s">
        <v>38</v>
      </c>
      <c r="O44" s="1" t="s">
        <v>39</v>
      </c>
      <c r="P44" s="1" t="s">
        <v>40</v>
      </c>
      <c r="Q44" s="2" t="s">
        <v>41</v>
      </c>
    </row>
    <row r="45" customFormat="false" ht="18.7" hidden="false" customHeight="true" outlineLevel="0" collapsed="false">
      <c r="A45" s="1" t="n">
        <v>44</v>
      </c>
      <c r="B45" s="8" t="str">
        <f aca="false">HYPERLINK("https://mncourtfraud.com/file/27-CR-20-5618.pdf","27-CR-20-5618")</f>
        <v>27-CR-20-5618</v>
      </c>
      <c r="C45" s="9" t="str">
        <f aca="false">HYPERLINK("https://mncourtfraud.com/file/MBH-3.zip","MBH-3.zip")</f>
        <v>MBH-3.zip</v>
      </c>
      <c r="D45" s="2" t="s">
        <v>17</v>
      </c>
      <c r="E45" s="2" t="s">
        <v>31</v>
      </c>
      <c r="F45" s="8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G45" s="10" t="n">
        <v>45048</v>
      </c>
      <c r="H45" s="1" t="s">
        <v>32</v>
      </c>
      <c r="I45" s="2" t="s">
        <v>33</v>
      </c>
      <c r="J45" s="2" t="s">
        <v>34</v>
      </c>
      <c r="K45" s="2" t="s">
        <v>35</v>
      </c>
      <c r="L45" s="11" t="s">
        <v>36</v>
      </c>
      <c r="M45" s="1" t="s">
        <v>37</v>
      </c>
      <c r="N45" s="1" t="s">
        <v>38</v>
      </c>
      <c r="O45" s="1" t="s">
        <v>39</v>
      </c>
      <c r="P45" s="1" t="s">
        <v>40</v>
      </c>
      <c r="Q45" s="2" t="s">
        <v>41</v>
      </c>
    </row>
    <row r="46" customFormat="false" ht="18.7" hidden="false" customHeight="true" outlineLevel="0" collapsed="false">
      <c r="A46" s="1" t="n">
        <v>45</v>
      </c>
      <c r="B46" s="8" t="str">
        <f aca="false">HYPERLINK("https://mncourtfraud.com/file/27-CR-21-12714.pdf","27-CR-21-12714")</f>
        <v>27-CR-21-12714</v>
      </c>
      <c r="C46" s="9" t="str">
        <f aca="false">HYPERLINK("https://mncourtfraud.com/file/MBH-3.zip","MBH-3.zip")</f>
        <v>MBH-3.zip</v>
      </c>
      <c r="D46" s="2" t="s">
        <v>17</v>
      </c>
      <c r="E46" s="2" t="s">
        <v>31</v>
      </c>
      <c r="F46" s="8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G46" s="10" t="n">
        <v>45048</v>
      </c>
      <c r="H46" s="1" t="s">
        <v>32</v>
      </c>
      <c r="I46" s="2" t="s">
        <v>33</v>
      </c>
      <c r="J46" s="2" t="s">
        <v>34</v>
      </c>
      <c r="K46" s="2" t="s">
        <v>35</v>
      </c>
      <c r="L46" s="11" t="s">
        <v>36</v>
      </c>
      <c r="M46" s="1" t="s">
        <v>37</v>
      </c>
      <c r="N46" s="1" t="s">
        <v>38</v>
      </c>
      <c r="O46" s="1" t="s">
        <v>39</v>
      </c>
      <c r="P46" s="1" t="s">
        <v>40</v>
      </c>
      <c r="Q46" s="2" t="s">
        <v>41</v>
      </c>
    </row>
    <row r="47" customFormat="false" ht="18.7" hidden="false" customHeight="true" outlineLevel="0" collapsed="false">
      <c r="A47" s="1" t="n">
        <v>46</v>
      </c>
      <c r="B47" s="8" t="str">
        <f aca="false">HYPERLINK("https://mncourtfraud.com/file/27-CR-21-12749.pdf","27-CR-21-12749")</f>
        <v>27-CR-21-12749</v>
      </c>
      <c r="C47" s="9" t="str">
        <f aca="false">HYPERLINK("https://mncourtfraud.com/file/MBH-3.zip","MBH-3.zip")</f>
        <v>MBH-3.zip</v>
      </c>
      <c r="D47" s="2" t="s">
        <v>17</v>
      </c>
      <c r="E47" s="2" t="s">
        <v>31</v>
      </c>
      <c r="F47" s="8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G47" s="10" t="n">
        <v>45048</v>
      </c>
      <c r="H47" s="1" t="s">
        <v>32</v>
      </c>
      <c r="I47" s="2" t="s">
        <v>33</v>
      </c>
      <c r="J47" s="2" t="s">
        <v>34</v>
      </c>
      <c r="K47" s="2" t="s">
        <v>35</v>
      </c>
      <c r="L47" s="11" t="s">
        <v>36</v>
      </c>
      <c r="M47" s="1" t="s">
        <v>37</v>
      </c>
      <c r="N47" s="1" t="s">
        <v>38</v>
      </c>
      <c r="O47" s="1" t="s">
        <v>39</v>
      </c>
      <c r="P47" s="1" t="s">
        <v>40</v>
      </c>
      <c r="Q47" s="2" t="s">
        <v>41</v>
      </c>
    </row>
    <row r="48" customFormat="false" ht="18.7" hidden="false" customHeight="true" outlineLevel="0" collapsed="false">
      <c r="A48" s="1" t="n">
        <v>47</v>
      </c>
      <c r="B48" s="8" t="str">
        <f aca="false">HYPERLINK("https://mncourtfraud.com/file/27-CR-21-12762.pdf","27-CR-21-12762")</f>
        <v>27-CR-21-12762</v>
      </c>
      <c r="C48" s="9" t="str">
        <f aca="false">HYPERLINK("https://mncourtfraud.com/file/MBH-3.zip","MBH-3.zip")</f>
        <v>MBH-3.zip</v>
      </c>
      <c r="D48" s="2" t="s">
        <v>17</v>
      </c>
      <c r="E48" s="2" t="s">
        <v>31</v>
      </c>
      <c r="F48" s="8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G48" s="10" t="n">
        <v>45048</v>
      </c>
      <c r="H48" s="1" t="s">
        <v>32</v>
      </c>
      <c r="I48" s="2" t="s">
        <v>33</v>
      </c>
      <c r="J48" s="2" t="s">
        <v>34</v>
      </c>
      <c r="K48" s="2" t="s">
        <v>35</v>
      </c>
      <c r="L48" s="11" t="s">
        <v>36</v>
      </c>
      <c r="M48" s="1" t="s">
        <v>37</v>
      </c>
      <c r="N48" s="1" t="s">
        <v>38</v>
      </c>
      <c r="O48" s="1" t="s">
        <v>39</v>
      </c>
      <c r="P48" s="1" t="s">
        <v>40</v>
      </c>
      <c r="Q48" s="2" t="s">
        <v>41</v>
      </c>
    </row>
    <row r="49" customFormat="false" ht="18.7" hidden="false" customHeight="true" outlineLevel="0" collapsed="false">
      <c r="A49" s="1" t="n">
        <v>48</v>
      </c>
      <c r="B49" s="8" t="str">
        <f aca="false">HYPERLINK("https://mncourtfraud.com/file/27-CR-21-12947.pdf","27-CR-21-12947")</f>
        <v>27-CR-21-12947</v>
      </c>
      <c r="C49" s="9" t="str">
        <f aca="false">HYPERLINK("https://mncourtfraud.com/file/MBH-3.zip","MBH-3.zip")</f>
        <v>MBH-3.zip</v>
      </c>
      <c r="D49" s="2" t="s">
        <v>17</v>
      </c>
      <c r="E49" s="2" t="s">
        <v>31</v>
      </c>
      <c r="F49" s="8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G49" s="10" t="n">
        <v>45048</v>
      </c>
      <c r="H49" s="1" t="s">
        <v>32</v>
      </c>
      <c r="I49" s="2" t="s">
        <v>33</v>
      </c>
      <c r="J49" s="2" t="s">
        <v>34</v>
      </c>
      <c r="K49" s="2" t="s">
        <v>35</v>
      </c>
      <c r="L49" s="11" t="s">
        <v>36</v>
      </c>
      <c r="M49" s="1" t="s">
        <v>37</v>
      </c>
      <c r="N49" s="1" t="s">
        <v>38</v>
      </c>
      <c r="O49" s="1" t="s">
        <v>39</v>
      </c>
      <c r="P49" s="1" t="s">
        <v>40</v>
      </c>
      <c r="Q49" s="2" t="s">
        <v>41</v>
      </c>
    </row>
    <row r="50" customFormat="false" ht="18.7" hidden="false" customHeight="true" outlineLevel="0" collapsed="false">
      <c r="A50" s="1" t="n">
        <v>49</v>
      </c>
      <c r="B50" s="8" t="str">
        <f aca="false">HYPERLINK("https://mncourtfraud.com/file/27-CR-21-13144.pdf","27-CR-21-13144")</f>
        <v>27-CR-21-13144</v>
      </c>
      <c r="C50" s="9" t="str">
        <f aca="false">HYPERLINK("https://mncourtfraud.com/file/MBH-3.zip","MBH-3.zip")</f>
        <v>MBH-3.zip</v>
      </c>
      <c r="D50" s="2" t="s">
        <v>17</v>
      </c>
      <c r="E50" s="2" t="s">
        <v>31</v>
      </c>
      <c r="F50" s="8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G50" s="10" t="n">
        <v>45048</v>
      </c>
      <c r="H50" s="1" t="s">
        <v>32</v>
      </c>
      <c r="I50" s="2" t="s">
        <v>33</v>
      </c>
      <c r="J50" s="2" t="s">
        <v>34</v>
      </c>
      <c r="K50" s="2" t="s">
        <v>35</v>
      </c>
      <c r="L50" s="11" t="s">
        <v>36</v>
      </c>
      <c r="M50" s="1" t="s">
        <v>37</v>
      </c>
      <c r="N50" s="1" t="s">
        <v>38</v>
      </c>
      <c r="O50" s="1" t="s">
        <v>39</v>
      </c>
      <c r="P50" s="1" t="s">
        <v>40</v>
      </c>
      <c r="Q50" s="2" t="s">
        <v>41</v>
      </c>
    </row>
    <row r="51" customFormat="false" ht="18.7" hidden="false" customHeight="true" outlineLevel="0" collapsed="false">
      <c r="A51" s="1" t="n">
        <v>50</v>
      </c>
      <c r="B51" s="8" t="str">
        <f aca="false">HYPERLINK("https://mncourtfraud.com/file/27-CR-21-13146.pdf","27-CR-21-13146")</f>
        <v>27-CR-21-13146</v>
      </c>
      <c r="C51" s="9" t="str">
        <f aca="false">HYPERLINK("https://mncourtfraud.com/file/MBH-3.zip","MBH-3.zip")</f>
        <v>MBH-3.zip</v>
      </c>
      <c r="D51" s="2" t="s">
        <v>17</v>
      </c>
      <c r="E51" s="2" t="s">
        <v>31</v>
      </c>
      <c r="F51" s="8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G51" s="10" t="n">
        <v>45048</v>
      </c>
      <c r="H51" s="1" t="s">
        <v>32</v>
      </c>
      <c r="I51" s="2" t="s">
        <v>33</v>
      </c>
      <c r="J51" s="2" t="s">
        <v>34</v>
      </c>
      <c r="K51" s="2" t="s">
        <v>35</v>
      </c>
      <c r="L51" s="11" t="s">
        <v>36</v>
      </c>
      <c r="M51" s="1" t="s">
        <v>37</v>
      </c>
      <c r="N51" s="1" t="s">
        <v>38</v>
      </c>
      <c r="O51" s="1" t="s">
        <v>39</v>
      </c>
      <c r="P51" s="1" t="s">
        <v>40</v>
      </c>
      <c r="Q51" s="2" t="s">
        <v>41</v>
      </c>
    </row>
    <row r="52" customFormat="false" ht="18.7" hidden="false" customHeight="true" outlineLevel="0" collapsed="false">
      <c r="A52" s="1" t="n">
        <v>51</v>
      </c>
      <c r="B52" s="8" t="str">
        <f aca="false">HYPERLINK("https://mncourtfraud.com/file/27-CR-21-13147.pdf","27-CR-21-13147")</f>
        <v>27-CR-21-13147</v>
      </c>
      <c r="C52" s="9" t="str">
        <f aca="false">HYPERLINK("https://mncourtfraud.com/file/MBH-3.zip","MBH-3.zip")</f>
        <v>MBH-3.zip</v>
      </c>
      <c r="D52" s="2" t="s">
        <v>17</v>
      </c>
      <c r="E52" s="2" t="s">
        <v>31</v>
      </c>
      <c r="F52" s="8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G52" s="10" t="n">
        <v>45048</v>
      </c>
      <c r="H52" s="1" t="s">
        <v>32</v>
      </c>
      <c r="I52" s="2" t="s">
        <v>33</v>
      </c>
      <c r="J52" s="2" t="s">
        <v>34</v>
      </c>
      <c r="K52" s="2" t="s">
        <v>35</v>
      </c>
      <c r="L52" s="11" t="s">
        <v>36</v>
      </c>
      <c r="M52" s="1" t="s">
        <v>37</v>
      </c>
      <c r="N52" s="1" t="s">
        <v>38</v>
      </c>
      <c r="O52" s="1" t="s">
        <v>39</v>
      </c>
      <c r="P52" s="1" t="s">
        <v>40</v>
      </c>
      <c r="Q52" s="2" t="s">
        <v>41</v>
      </c>
    </row>
    <row r="53" customFormat="false" ht="18.7" hidden="false" customHeight="true" outlineLevel="0" collapsed="false">
      <c r="A53" s="1" t="n">
        <v>52</v>
      </c>
      <c r="B53" s="8" t="str">
        <f aca="false">HYPERLINK("https://mncourtfraud.com/file/27-CR-21-13150.pdf","27-CR-21-13150")</f>
        <v>27-CR-21-13150</v>
      </c>
      <c r="C53" s="9" t="str">
        <f aca="false">HYPERLINK("https://mncourtfraud.com/file/MBH-3.zip","MBH-3.zip")</f>
        <v>MBH-3.zip</v>
      </c>
      <c r="D53" s="2" t="s">
        <v>17</v>
      </c>
      <c r="E53" s="2" t="s">
        <v>31</v>
      </c>
      <c r="F53" s="8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G53" s="10" t="n">
        <v>45048</v>
      </c>
      <c r="H53" s="1" t="s">
        <v>32</v>
      </c>
      <c r="I53" s="2" t="s">
        <v>33</v>
      </c>
      <c r="J53" s="2" t="s">
        <v>34</v>
      </c>
      <c r="K53" s="2" t="s">
        <v>35</v>
      </c>
      <c r="L53" s="11" t="s">
        <v>36</v>
      </c>
      <c r="M53" s="1" t="s">
        <v>37</v>
      </c>
      <c r="N53" s="1" t="s">
        <v>38</v>
      </c>
      <c r="O53" s="1" t="s">
        <v>39</v>
      </c>
      <c r="P53" s="1" t="s">
        <v>40</v>
      </c>
      <c r="Q53" s="2" t="s">
        <v>41</v>
      </c>
    </row>
    <row r="54" customFormat="false" ht="18.7" hidden="false" customHeight="true" outlineLevel="0" collapsed="false">
      <c r="A54" s="1" t="n">
        <v>53</v>
      </c>
      <c r="B54" s="8" t="str">
        <f aca="false">HYPERLINK("https://mncourtfraud.com/file/27-CR-21-23724.pdf","27-CR-21-23724")</f>
        <v>27-CR-21-23724</v>
      </c>
      <c r="C54" s="9" t="str">
        <f aca="false">HYPERLINK("https://mncourtfraud.com/file/MBH-3.zip","MBH-3.zip")</f>
        <v>MBH-3.zip</v>
      </c>
      <c r="D54" s="2" t="s">
        <v>17</v>
      </c>
      <c r="E54" s="2" t="s">
        <v>31</v>
      </c>
      <c r="F54" s="8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G54" s="10" t="n">
        <v>45048</v>
      </c>
      <c r="H54" s="1" t="s">
        <v>32</v>
      </c>
      <c r="I54" s="2" t="s">
        <v>33</v>
      </c>
      <c r="J54" s="2" t="s">
        <v>34</v>
      </c>
      <c r="K54" s="2" t="s">
        <v>35</v>
      </c>
      <c r="L54" s="11" t="s">
        <v>36</v>
      </c>
      <c r="M54" s="1" t="s">
        <v>37</v>
      </c>
      <c r="N54" s="1" t="s">
        <v>38</v>
      </c>
      <c r="O54" s="1" t="s">
        <v>39</v>
      </c>
      <c r="P54" s="1" t="s">
        <v>40</v>
      </c>
      <c r="Q54" s="2" t="s">
        <v>41</v>
      </c>
    </row>
    <row r="55" customFormat="false" ht="18.7" hidden="false" customHeight="true" outlineLevel="0" collapsed="false">
      <c r="A55" s="1" t="n">
        <v>54</v>
      </c>
      <c r="B55" s="8" t="str">
        <f aca="false">HYPERLINK("https://mncourtfraud.com/file/27-CR-22-11847.pdf","27-CR-22-11847")</f>
        <v>27-CR-22-11847</v>
      </c>
      <c r="C55" s="9" t="str">
        <f aca="false">HYPERLINK("https://mncourtfraud.com/file/MBH-3.zip","MBH-3.zip")</f>
        <v>MBH-3.zip</v>
      </c>
      <c r="D55" s="2" t="s">
        <v>17</v>
      </c>
      <c r="E55" s="2" t="s">
        <v>31</v>
      </c>
      <c r="F55" s="8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G55" s="10" t="n">
        <v>45048</v>
      </c>
      <c r="H55" s="1" t="s">
        <v>32</v>
      </c>
      <c r="I55" s="2" t="s">
        <v>33</v>
      </c>
      <c r="J55" s="2" t="s">
        <v>34</v>
      </c>
      <c r="K55" s="2" t="s">
        <v>35</v>
      </c>
      <c r="L55" s="11" t="s">
        <v>36</v>
      </c>
      <c r="M55" s="1" t="s">
        <v>37</v>
      </c>
      <c r="N55" s="1" t="s">
        <v>38</v>
      </c>
      <c r="O55" s="1" t="s">
        <v>39</v>
      </c>
      <c r="P55" s="1" t="s">
        <v>40</v>
      </c>
      <c r="Q55" s="2" t="s">
        <v>41</v>
      </c>
    </row>
    <row r="56" customFormat="false" ht="18.7" hidden="false" customHeight="true" outlineLevel="0" collapsed="false">
      <c r="A56" s="1" t="n">
        <v>55</v>
      </c>
      <c r="B56" s="8" t="str">
        <f aca="false">HYPERLINK("https://mncourtfraud.com/file/27-CR-22-12695.pdf","27-CR-22-12695")</f>
        <v>27-CR-22-12695</v>
      </c>
      <c r="C56" s="9" t="str">
        <f aca="false">HYPERLINK("https://mncourtfraud.com/file/MBH-3.zip","MBH-3.zip")</f>
        <v>MBH-3.zip</v>
      </c>
      <c r="D56" s="2" t="s">
        <v>17</v>
      </c>
      <c r="E56" s="2" t="s">
        <v>31</v>
      </c>
      <c r="F56" s="8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G56" s="10" t="n">
        <v>45048</v>
      </c>
      <c r="H56" s="1" t="s">
        <v>32</v>
      </c>
      <c r="I56" s="2" t="s">
        <v>33</v>
      </c>
      <c r="J56" s="2" t="s">
        <v>34</v>
      </c>
      <c r="K56" s="2" t="s">
        <v>35</v>
      </c>
      <c r="L56" s="11" t="s">
        <v>36</v>
      </c>
      <c r="M56" s="1" t="s">
        <v>37</v>
      </c>
      <c r="N56" s="1" t="s">
        <v>38</v>
      </c>
      <c r="O56" s="1" t="s">
        <v>39</v>
      </c>
      <c r="P56" s="1" t="s">
        <v>40</v>
      </c>
      <c r="Q56" s="2" t="s">
        <v>41</v>
      </c>
    </row>
    <row r="57" customFormat="false" ht="18.7" hidden="false" customHeight="true" outlineLevel="0" collapsed="false">
      <c r="A57" s="1" t="n">
        <v>56</v>
      </c>
      <c r="B57" s="8" t="str">
        <f aca="false">HYPERLINK("https://mncourtfraud.com/file/27-CR-22-13797.pdf","27-CR-22-13797")</f>
        <v>27-CR-22-13797</v>
      </c>
      <c r="C57" s="9" t="str">
        <f aca="false">HYPERLINK("https://mncourtfraud.com/file/MBH-3.zip","MBH-3.zip")</f>
        <v>MBH-3.zip</v>
      </c>
      <c r="D57" s="2" t="s">
        <v>17</v>
      </c>
      <c r="E57" s="2" t="s">
        <v>31</v>
      </c>
      <c r="F57" s="8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G57" s="10" t="n">
        <v>45048</v>
      </c>
      <c r="H57" s="1" t="s">
        <v>32</v>
      </c>
      <c r="I57" s="2" t="s">
        <v>33</v>
      </c>
      <c r="J57" s="2" t="s">
        <v>34</v>
      </c>
      <c r="K57" s="2" t="s">
        <v>35</v>
      </c>
      <c r="L57" s="11" t="s">
        <v>36</v>
      </c>
      <c r="M57" s="1" t="s">
        <v>37</v>
      </c>
      <c r="N57" s="1" t="s">
        <v>38</v>
      </c>
      <c r="O57" s="1" t="s">
        <v>39</v>
      </c>
      <c r="P57" s="1" t="s">
        <v>40</v>
      </c>
      <c r="Q57" s="2" t="s">
        <v>41</v>
      </c>
    </row>
    <row r="58" customFormat="false" ht="18.7" hidden="false" customHeight="true" outlineLevel="0" collapsed="false">
      <c r="A58" s="1" t="n">
        <v>57</v>
      </c>
      <c r="B58" s="8" t="str">
        <f aca="false">HYPERLINK("https://mncourtfraud.com/file/27-CR-22-25069.pdf","27-CR-22-25069")</f>
        <v>27-CR-22-25069</v>
      </c>
      <c r="C58" s="9" t="str">
        <f aca="false">HYPERLINK("https://mncourtfraud.com/file/MBH-3.zip","MBH-3.zip")</f>
        <v>MBH-3.zip</v>
      </c>
      <c r="D58" s="2" t="s">
        <v>17</v>
      </c>
      <c r="E58" s="2" t="s">
        <v>31</v>
      </c>
      <c r="F58" s="8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G58" s="10" t="n">
        <v>45048</v>
      </c>
      <c r="H58" s="1" t="s">
        <v>32</v>
      </c>
      <c r="I58" s="2" t="s">
        <v>33</v>
      </c>
      <c r="J58" s="2" t="s">
        <v>34</v>
      </c>
      <c r="K58" s="2" t="s">
        <v>35</v>
      </c>
      <c r="L58" s="11" t="s">
        <v>36</v>
      </c>
      <c r="M58" s="1" t="s">
        <v>37</v>
      </c>
      <c r="N58" s="1" t="s">
        <v>38</v>
      </c>
      <c r="O58" s="1" t="s">
        <v>39</v>
      </c>
      <c r="P58" s="1" t="s">
        <v>40</v>
      </c>
      <c r="Q58" s="2" t="s">
        <v>41</v>
      </c>
    </row>
    <row r="59" customFormat="false" ht="18.7" hidden="false" customHeight="true" outlineLevel="0" collapsed="false">
      <c r="A59" s="1" t="n">
        <v>58</v>
      </c>
      <c r="B59" s="8" t="str">
        <f aca="false">HYPERLINK("https://mncourtfraud.com/file/27-CR-22-3864.pdf","27-CR-22-3864")</f>
        <v>27-CR-22-3864</v>
      </c>
      <c r="C59" s="9" t="str">
        <f aca="false">HYPERLINK("https://mncourtfraud.com/file/MBH-3.zip","MBH-3.zip")</f>
        <v>MBH-3.zip</v>
      </c>
      <c r="D59" s="2" t="s">
        <v>17</v>
      </c>
      <c r="E59" s="2" t="s">
        <v>31</v>
      </c>
      <c r="F59" s="8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G59" s="10" t="n">
        <v>45048</v>
      </c>
      <c r="H59" s="1" t="s">
        <v>32</v>
      </c>
      <c r="I59" s="2" t="s">
        <v>33</v>
      </c>
      <c r="J59" s="2" t="s">
        <v>34</v>
      </c>
      <c r="K59" s="2" t="s">
        <v>35</v>
      </c>
      <c r="L59" s="11" t="s">
        <v>36</v>
      </c>
      <c r="M59" s="1" t="s">
        <v>37</v>
      </c>
      <c r="N59" s="1" t="s">
        <v>38</v>
      </c>
      <c r="O59" s="1" t="s">
        <v>39</v>
      </c>
      <c r="P59" s="1" t="s">
        <v>40</v>
      </c>
      <c r="Q59" s="2" t="s">
        <v>41</v>
      </c>
    </row>
    <row r="60" customFormat="false" ht="18.7" hidden="false" customHeight="true" outlineLevel="0" collapsed="false">
      <c r="A60" s="1" t="n">
        <v>59</v>
      </c>
      <c r="B60" s="8" t="str">
        <f aca="false">HYPERLINK("https://mncourtfraud.com/file/27-CR-22-8126.pdf","27-CR-22-8126")</f>
        <v>27-CR-22-8126</v>
      </c>
      <c r="C60" s="9" t="str">
        <f aca="false">HYPERLINK("https://mncourtfraud.com/file/MBH-3.zip","MBH-3.zip")</f>
        <v>MBH-3.zip</v>
      </c>
      <c r="D60" s="2" t="s">
        <v>17</v>
      </c>
      <c r="E60" s="2" t="s">
        <v>31</v>
      </c>
      <c r="F60" s="8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G60" s="10" t="n">
        <v>45048</v>
      </c>
      <c r="H60" s="1" t="s">
        <v>32</v>
      </c>
      <c r="I60" s="2" t="s">
        <v>33</v>
      </c>
      <c r="J60" s="2" t="s">
        <v>34</v>
      </c>
      <c r="K60" s="2" t="s">
        <v>35</v>
      </c>
      <c r="L60" s="11" t="s">
        <v>36</v>
      </c>
      <c r="M60" s="1" t="s">
        <v>37</v>
      </c>
      <c r="N60" s="1" t="s">
        <v>38</v>
      </c>
      <c r="O60" s="1" t="s">
        <v>39</v>
      </c>
      <c r="P60" s="1" t="s">
        <v>40</v>
      </c>
      <c r="Q60" s="2" t="s">
        <v>41</v>
      </c>
    </row>
    <row r="61" customFormat="false" ht="18.7" hidden="false" customHeight="true" outlineLevel="0" collapsed="false">
      <c r="A61" s="1" t="n">
        <v>60</v>
      </c>
      <c r="B61" s="8" t="str">
        <f aca="false">HYPERLINK("https://mncourtfraud.com/file/27-CR-22-8378.pdf","27-CR-22-8378")</f>
        <v>27-CR-22-8378</v>
      </c>
      <c r="C61" s="9" t="str">
        <f aca="false">HYPERLINK("https://mncourtfraud.com/file/MBH-3.zip","MBH-3.zip")</f>
        <v>MBH-3.zip</v>
      </c>
      <c r="D61" s="2" t="s">
        <v>17</v>
      </c>
      <c r="E61" s="2" t="s">
        <v>31</v>
      </c>
      <c r="F61" s="8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G61" s="10" t="n">
        <v>45048</v>
      </c>
      <c r="H61" s="1" t="s">
        <v>32</v>
      </c>
      <c r="I61" s="2" t="s">
        <v>33</v>
      </c>
      <c r="J61" s="2" t="s">
        <v>34</v>
      </c>
      <c r="K61" s="2" t="s">
        <v>35</v>
      </c>
      <c r="L61" s="11" t="s">
        <v>36</v>
      </c>
      <c r="M61" s="1" t="s">
        <v>37</v>
      </c>
      <c r="N61" s="1" t="s">
        <v>38</v>
      </c>
      <c r="O61" s="1" t="s">
        <v>39</v>
      </c>
      <c r="P61" s="1" t="s">
        <v>40</v>
      </c>
      <c r="Q61" s="2" t="s">
        <v>41</v>
      </c>
    </row>
    <row r="62" customFormat="false" ht="18.7" hidden="false" customHeight="true" outlineLevel="0" collapsed="false">
      <c r="A62" s="1" t="n">
        <v>61</v>
      </c>
      <c r="B62" s="8" t="str">
        <f aca="false">HYPERLINK("https://mncourtfraud.com/file/27-CR-22-9930.pdf","27-CR-22-9930")</f>
        <v>27-CR-22-9930</v>
      </c>
      <c r="C62" s="9" t="str">
        <f aca="false">HYPERLINK("https://mncourtfraud.com/file/MBH-3.zip","MBH-3.zip")</f>
        <v>MBH-3.zip</v>
      </c>
      <c r="D62" s="2" t="s">
        <v>17</v>
      </c>
      <c r="E62" s="2" t="s">
        <v>31</v>
      </c>
      <c r="F62" s="8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G62" s="10" t="n">
        <v>45048</v>
      </c>
      <c r="H62" s="1" t="s">
        <v>32</v>
      </c>
      <c r="I62" s="2" t="s">
        <v>33</v>
      </c>
      <c r="J62" s="2" t="s">
        <v>34</v>
      </c>
      <c r="K62" s="2" t="s">
        <v>35</v>
      </c>
      <c r="L62" s="11" t="s">
        <v>36</v>
      </c>
      <c r="M62" s="1" t="s">
        <v>37</v>
      </c>
      <c r="N62" s="1" t="s">
        <v>38</v>
      </c>
      <c r="O62" s="1" t="s">
        <v>39</v>
      </c>
      <c r="P62" s="1" t="s">
        <v>40</v>
      </c>
      <c r="Q62" s="2" t="s">
        <v>41</v>
      </c>
    </row>
    <row r="63" customFormat="false" ht="18.7" hidden="false" customHeight="true" outlineLevel="0" collapsed="false">
      <c r="A63" s="1" t="n">
        <v>62</v>
      </c>
      <c r="B63" s="8" t="str">
        <f aca="false">HYPERLINK("https://mncourtfraud.com/file/27-CR-23-1583.pdf","27-CR-23-1583")</f>
        <v>27-CR-23-1583</v>
      </c>
      <c r="C63" s="9" t="str">
        <f aca="false">HYPERLINK("https://mncourtfraud.com/file/MBH-3.zip","MBH-3.zip")</f>
        <v>MBH-3.zip</v>
      </c>
      <c r="D63" s="2" t="s">
        <v>17</v>
      </c>
      <c r="E63" s="2" t="s">
        <v>31</v>
      </c>
      <c r="F63" s="8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G63" s="10" t="n">
        <v>45048</v>
      </c>
      <c r="H63" s="1" t="s">
        <v>32</v>
      </c>
      <c r="I63" s="2" t="s">
        <v>33</v>
      </c>
      <c r="J63" s="2" t="s">
        <v>34</v>
      </c>
      <c r="K63" s="2" t="s">
        <v>35</v>
      </c>
      <c r="L63" s="11" t="s">
        <v>36</v>
      </c>
      <c r="M63" s="1" t="s">
        <v>37</v>
      </c>
      <c r="N63" s="1" t="s">
        <v>38</v>
      </c>
      <c r="O63" s="1" t="s">
        <v>39</v>
      </c>
      <c r="P63" s="1" t="s">
        <v>40</v>
      </c>
      <c r="Q63" s="2" t="s">
        <v>41</v>
      </c>
    </row>
    <row r="64" customFormat="false" ht="18.7" hidden="false" customHeight="true" outlineLevel="0" collapsed="false">
      <c r="A64" s="1" t="n">
        <v>63</v>
      </c>
      <c r="B64" s="8" t="str">
        <f aca="false">HYPERLINK("https://mncourtfraud.com/file/27-CR-23-4900.pdf","27-CR-23-4900")</f>
        <v>27-CR-23-4900</v>
      </c>
      <c r="C64" s="9" t="str">
        <f aca="false">HYPERLINK("https://mncourtfraud.com/file/MBH-3.zip","MBH-3.zip")</f>
        <v>MBH-3.zip</v>
      </c>
      <c r="D64" s="2" t="s">
        <v>17</v>
      </c>
      <c r="E64" s="2" t="s">
        <v>31</v>
      </c>
      <c r="F64" s="8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G64" s="10" t="n">
        <v>45048</v>
      </c>
      <c r="H64" s="1" t="s">
        <v>32</v>
      </c>
      <c r="I64" s="2" t="s">
        <v>33</v>
      </c>
      <c r="J64" s="2" t="s">
        <v>34</v>
      </c>
      <c r="K64" s="2" t="s">
        <v>35</v>
      </c>
      <c r="L64" s="11" t="s">
        <v>36</v>
      </c>
      <c r="M64" s="1" t="s">
        <v>37</v>
      </c>
      <c r="N64" s="1" t="s">
        <v>38</v>
      </c>
      <c r="O64" s="1" t="s">
        <v>39</v>
      </c>
      <c r="P64" s="1" t="s">
        <v>40</v>
      </c>
      <c r="Q64" s="2" t="s">
        <v>41</v>
      </c>
    </row>
    <row r="65" customFormat="false" ht="18.7" hidden="false" customHeight="true" outlineLevel="0" collapsed="false">
      <c r="A65" s="1" t="n">
        <v>64</v>
      </c>
      <c r="B65" s="8" t="str">
        <f aca="false">HYPERLINK("https://mncourtfraud.com/file/27-CR-23-4904.pdf","27-CR-23-4904")</f>
        <v>27-CR-23-4904</v>
      </c>
      <c r="C65" s="9" t="str">
        <f aca="false">HYPERLINK("https://mncourtfraud.com/file/MBH-3.zip","MBH-3.zip")</f>
        <v>MBH-3.zip</v>
      </c>
      <c r="D65" s="2" t="s">
        <v>17</v>
      </c>
      <c r="E65" s="2" t="s">
        <v>31</v>
      </c>
      <c r="F65" s="8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G65" s="10" t="n">
        <v>45048</v>
      </c>
      <c r="H65" s="1" t="s">
        <v>32</v>
      </c>
      <c r="I65" s="2" t="s">
        <v>33</v>
      </c>
      <c r="J65" s="2" t="s">
        <v>34</v>
      </c>
      <c r="K65" s="2" t="s">
        <v>35</v>
      </c>
      <c r="L65" s="11" t="s">
        <v>36</v>
      </c>
      <c r="M65" s="1" t="s">
        <v>37</v>
      </c>
      <c r="N65" s="1" t="s">
        <v>38</v>
      </c>
      <c r="O65" s="1" t="s">
        <v>39</v>
      </c>
      <c r="P65" s="1" t="s">
        <v>40</v>
      </c>
      <c r="Q65" s="2" t="s">
        <v>41</v>
      </c>
    </row>
    <row r="66" customFormat="false" ht="18.7" hidden="false" customHeight="true" outlineLevel="0" collapsed="false">
      <c r="A66" s="1" t="n">
        <v>65</v>
      </c>
      <c r="B66" s="8" t="str">
        <f aca="false">HYPERLINK("https://mncourtfraud.com/file/27-CR-23-7087.pdf","27-CR-23-7087")</f>
        <v>27-CR-23-7087</v>
      </c>
      <c r="C66" s="9" t="str">
        <f aca="false">HYPERLINK("https://mncourtfraud.com/file/MBH-3.zip","MBH-3.zip")</f>
        <v>MBH-3.zip</v>
      </c>
      <c r="D66" s="2" t="s">
        <v>17</v>
      </c>
      <c r="E66" s="2" t="s">
        <v>31</v>
      </c>
      <c r="F66" s="8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G66" s="10" t="n">
        <v>45048</v>
      </c>
      <c r="H66" s="1" t="s">
        <v>32</v>
      </c>
      <c r="I66" s="2" t="s">
        <v>33</v>
      </c>
      <c r="J66" s="2" t="s">
        <v>34</v>
      </c>
      <c r="K66" s="2" t="s">
        <v>35</v>
      </c>
      <c r="L66" s="11" t="s">
        <v>36</v>
      </c>
      <c r="M66" s="1" t="s">
        <v>37</v>
      </c>
      <c r="N66" s="1" t="s">
        <v>38</v>
      </c>
      <c r="O66" s="1" t="s">
        <v>39</v>
      </c>
      <c r="P66" s="1" t="s">
        <v>40</v>
      </c>
      <c r="Q66" s="2" t="s">
        <v>41</v>
      </c>
    </row>
    <row r="67" customFormat="false" ht="18.7" hidden="false" customHeight="true" outlineLevel="0" collapsed="false">
      <c r="A67" s="1" t="n">
        <v>66</v>
      </c>
      <c r="B67" s="8" t="str">
        <f aca="false">HYPERLINK("https://mncourtfraud.com/file/27-CR-23-7088.pdf","27-CR-23-7088")</f>
        <v>27-CR-23-7088</v>
      </c>
      <c r="C67" s="9" t="str">
        <f aca="false">HYPERLINK("https://mncourtfraud.com/file/MBH-3.zip","MBH-3.zip")</f>
        <v>MBH-3.zip</v>
      </c>
      <c r="D67" s="2" t="s">
        <v>17</v>
      </c>
      <c r="E67" s="2" t="s">
        <v>31</v>
      </c>
      <c r="F67" s="8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G67" s="10" t="n">
        <v>45048</v>
      </c>
      <c r="H67" s="1" t="s">
        <v>32</v>
      </c>
      <c r="I67" s="2" t="s">
        <v>33</v>
      </c>
      <c r="J67" s="2" t="s">
        <v>34</v>
      </c>
      <c r="K67" s="2" t="s">
        <v>35</v>
      </c>
      <c r="L67" s="11" t="s">
        <v>36</v>
      </c>
      <c r="M67" s="1" t="s">
        <v>37</v>
      </c>
      <c r="N67" s="1" t="s">
        <v>38</v>
      </c>
      <c r="O67" s="1" t="s">
        <v>39</v>
      </c>
      <c r="P67" s="1" t="s">
        <v>40</v>
      </c>
      <c r="Q67" s="2" t="s">
        <v>41</v>
      </c>
    </row>
    <row r="68" customFormat="false" ht="18.7" hidden="false" customHeight="true" outlineLevel="0" collapsed="false">
      <c r="A68" s="1" t="n">
        <v>67</v>
      </c>
      <c r="B68" s="8" t="str">
        <f aca="false">HYPERLINK("https://mncourtfraud.com/file/27-CR-23-7089.pdf","27-CR-23-7089")</f>
        <v>27-CR-23-7089</v>
      </c>
      <c r="C68" s="9" t="str">
        <f aca="false">HYPERLINK("https://mncourtfraud.com/file/MBH-3.zip","MBH-3.zip")</f>
        <v>MBH-3.zip</v>
      </c>
      <c r="D68" s="2" t="s">
        <v>17</v>
      </c>
      <c r="E68" s="2" t="s">
        <v>31</v>
      </c>
      <c r="F68" s="8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G68" s="10" t="n">
        <v>45048</v>
      </c>
      <c r="H68" s="1" t="s">
        <v>32</v>
      </c>
      <c r="I68" s="2" t="s">
        <v>33</v>
      </c>
      <c r="J68" s="2" t="s">
        <v>34</v>
      </c>
      <c r="K68" s="2" t="s">
        <v>35</v>
      </c>
      <c r="L68" s="11" t="s">
        <v>36</v>
      </c>
      <c r="M68" s="1" t="s">
        <v>37</v>
      </c>
      <c r="N68" s="1" t="s">
        <v>38</v>
      </c>
      <c r="O68" s="1" t="s">
        <v>39</v>
      </c>
      <c r="P68" s="1" t="s">
        <v>40</v>
      </c>
      <c r="Q68" s="2" t="s">
        <v>41</v>
      </c>
    </row>
    <row r="69" customFormat="false" ht="18.7" hidden="false" customHeight="true" outlineLevel="0" collapsed="false">
      <c r="A69" s="1" t="n">
        <v>68</v>
      </c>
      <c r="B69" s="8" t="str">
        <f aca="false">HYPERLINK("https://mncourtfraud.com/file/27-CR-23-7275.pdf","27-CR-23-7275")</f>
        <v>27-CR-23-7275</v>
      </c>
      <c r="C69" s="9" t="str">
        <f aca="false">HYPERLINK("https://mncourtfraud.com/file/MBH-3.zip","MBH-3.zip")</f>
        <v>MBH-3.zip</v>
      </c>
      <c r="D69" s="2" t="s">
        <v>17</v>
      </c>
      <c r="E69" s="2" t="s">
        <v>31</v>
      </c>
      <c r="F69" s="8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G69" s="10" t="n">
        <v>45048</v>
      </c>
      <c r="H69" s="1" t="s">
        <v>32</v>
      </c>
      <c r="I69" s="2" t="s">
        <v>33</v>
      </c>
      <c r="J69" s="2" t="s">
        <v>34</v>
      </c>
      <c r="K69" s="2" t="s">
        <v>35</v>
      </c>
      <c r="L69" s="11" t="s">
        <v>36</v>
      </c>
      <c r="M69" s="1" t="s">
        <v>37</v>
      </c>
      <c r="N69" s="1" t="s">
        <v>38</v>
      </c>
      <c r="O69" s="1" t="s">
        <v>39</v>
      </c>
      <c r="P69" s="1" t="s">
        <v>40</v>
      </c>
      <c r="Q69" s="2" t="s">
        <v>41</v>
      </c>
    </row>
    <row r="70" customFormat="false" ht="18.7" hidden="false" customHeight="true" outlineLevel="0" collapsed="false">
      <c r="A70" s="1" t="n">
        <v>69</v>
      </c>
      <c r="L70" s="11"/>
    </row>
    <row r="71" customFormat="false" ht="18.7" hidden="false" customHeight="true" outlineLevel="0" collapsed="false">
      <c r="A71" s="1" t="n">
        <v>70</v>
      </c>
      <c r="B71" s="8" t="str">
        <f aca="false">HYPERLINK("https://mncourtfraud.com/file/27-CR-20-25524.pdf","27-CR-20-25524")</f>
        <v>27-CR-20-25524</v>
      </c>
      <c r="C71" s="9" t="str">
        <f aca="false">HYPERLINK("https://mncourtfraud.com/file/MBH-4.zip","MBH-4.zip")</f>
        <v>MBH-4.zip</v>
      </c>
      <c r="D71" s="2" t="s">
        <v>17</v>
      </c>
      <c r="E71" s="2" t="s">
        <v>42</v>
      </c>
      <c r="F71" s="8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G71" s="10" t="n">
        <v>45160</v>
      </c>
      <c r="H71" s="1" t="s">
        <v>43</v>
      </c>
      <c r="I71" s="2" t="s">
        <v>44</v>
      </c>
      <c r="J71" s="2" t="s">
        <v>45</v>
      </c>
      <c r="K71" s="2" t="s">
        <v>46</v>
      </c>
      <c r="L71" s="11" t="s">
        <v>47</v>
      </c>
      <c r="M71" s="1" t="s">
        <v>48</v>
      </c>
    </row>
    <row r="72" customFormat="false" ht="18.7" hidden="false" customHeight="true" outlineLevel="0" collapsed="false">
      <c r="A72" s="1" t="n">
        <v>71</v>
      </c>
      <c r="B72" s="8" t="str">
        <f aca="false">HYPERLINK("https://mncourtfraud.com/file/27-CR-20-2581.pdf","27-CR-20-2581")</f>
        <v>27-CR-20-2581</v>
      </c>
      <c r="C72" s="9" t="str">
        <f aca="false">HYPERLINK("https://mncourtfraud.com/file/MBH-4.zip","MBH-4.zip")</f>
        <v>MBH-4.zip</v>
      </c>
      <c r="D72" s="2" t="s">
        <v>17</v>
      </c>
      <c r="E72" s="2" t="s">
        <v>42</v>
      </c>
      <c r="F72" s="8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G72" s="10" t="n">
        <v>45160</v>
      </c>
      <c r="H72" s="1" t="s">
        <v>43</v>
      </c>
      <c r="I72" s="2" t="s">
        <v>44</v>
      </c>
      <c r="J72" s="2" t="s">
        <v>45</v>
      </c>
      <c r="K72" s="2" t="s">
        <v>46</v>
      </c>
      <c r="L72" s="11" t="s">
        <v>47</v>
      </c>
      <c r="M72" s="1" t="s">
        <v>48</v>
      </c>
    </row>
    <row r="73" customFormat="false" ht="18.7" hidden="false" customHeight="true" outlineLevel="0" collapsed="false">
      <c r="A73" s="1" t="n">
        <v>72</v>
      </c>
      <c r="B73" s="8" t="str">
        <f aca="false">HYPERLINK("https://mncourtfraud.com/file/27-CR-20-5618.pdf","27-CR-20-5618")</f>
        <v>27-CR-20-5618</v>
      </c>
      <c r="C73" s="9" t="str">
        <f aca="false">HYPERLINK("https://mncourtfraud.com/file/MBH-4.zip","MBH-4.zip")</f>
        <v>MBH-4.zip</v>
      </c>
      <c r="D73" s="2" t="s">
        <v>17</v>
      </c>
      <c r="E73" s="2" t="s">
        <v>42</v>
      </c>
      <c r="F73" s="8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G73" s="10" t="n">
        <v>45160</v>
      </c>
      <c r="H73" s="1" t="s">
        <v>43</v>
      </c>
      <c r="I73" s="2" t="s">
        <v>44</v>
      </c>
      <c r="J73" s="2" t="s">
        <v>45</v>
      </c>
      <c r="K73" s="2" t="s">
        <v>46</v>
      </c>
      <c r="L73" s="11" t="s">
        <v>47</v>
      </c>
      <c r="M73" s="1" t="s">
        <v>48</v>
      </c>
    </row>
    <row r="74" customFormat="false" ht="18.7" hidden="false" customHeight="true" outlineLevel="0" collapsed="false">
      <c r="A74" s="1" t="n">
        <v>73</v>
      </c>
      <c r="B74" s="8" t="str">
        <f aca="false">HYPERLINK("https://mncourtfraud.com/file/27-CR-21-12714.pdf","27-CR-21-12714")</f>
        <v>27-CR-21-12714</v>
      </c>
      <c r="C74" s="9" t="str">
        <f aca="false">HYPERLINK("https://mncourtfraud.com/file/MBH-4.zip","MBH-4.zip")</f>
        <v>MBH-4.zip</v>
      </c>
      <c r="D74" s="2" t="s">
        <v>17</v>
      </c>
      <c r="E74" s="2" t="s">
        <v>42</v>
      </c>
      <c r="F74" s="8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G74" s="10" t="n">
        <v>45160</v>
      </c>
      <c r="H74" s="1" t="s">
        <v>43</v>
      </c>
      <c r="I74" s="2" t="s">
        <v>44</v>
      </c>
      <c r="J74" s="2" t="s">
        <v>45</v>
      </c>
      <c r="K74" s="2" t="s">
        <v>46</v>
      </c>
      <c r="L74" s="11" t="s">
        <v>47</v>
      </c>
      <c r="M74" s="1" t="s">
        <v>48</v>
      </c>
    </row>
    <row r="75" customFormat="false" ht="18.7" hidden="false" customHeight="true" outlineLevel="0" collapsed="false">
      <c r="A75" s="1" t="n">
        <v>74</v>
      </c>
      <c r="B75" s="8" t="str">
        <f aca="false">HYPERLINK("https://mncourtfraud.com/file/27-CR-21-12749.pdf","27-CR-21-12749")</f>
        <v>27-CR-21-12749</v>
      </c>
      <c r="C75" s="9" t="str">
        <f aca="false">HYPERLINK("https://mncourtfraud.com/file/MBH-4.zip","MBH-4.zip")</f>
        <v>MBH-4.zip</v>
      </c>
      <c r="D75" s="2" t="s">
        <v>17</v>
      </c>
      <c r="E75" s="2" t="s">
        <v>42</v>
      </c>
      <c r="F75" s="8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G75" s="10" t="n">
        <v>45160</v>
      </c>
      <c r="H75" s="1" t="s">
        <v>43</v>
      </c>
      <c r="I75" s="2" t="s">
        <v>44</v>
      </c>
      <c r="J75" s="2" t="s">
        <v>45</v>
      </c>
      <c r="K75" s="2" t="s">
        <v>46</v>
      </c>
      <c r="L75" s="11" t="s">
        <v>47</v>
      </c>
      <c r="M75" s="1" t="s">
        <v>48</v>
      </c>
    </row>
    <row r="76" customFormat="false" ht="18.7" hidden="false" customHeight="true" outlineLevel="0" collapsed="false">
      <c r="A76" s="1" t="n">
        <v>75</v>
      </c>
      <c r="B76" s="8" t="str">
        <f aca="false">HYPERLINK("https://mncourtfraud.com/file/27-CR-21-12762.pdf","27-CR-21-12762")</f>
        <v>27-CR-21-12762</v>
      </c>
      <c r="C76" s="9" t="str">
        <f aca="false">HYPERLINK("https://mncourtfraud.com/file/MBH-4.zip","MBH-4.zip")</f>
        <v>MBH-4.zip</v>
      </c>
      <c r="D76" s="2" t="s">
        <v>17</v>
      </c>
      <c r="E76" s="2" t="s">
        <v>42</v>
      </c>
      <c r="F76" s="8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G76" s="10" t="n">
        <v>45160</v>
      </c>
      <c r="H76" s="1" t="s">
        <v>43</v>
      </c>
      <c r="I76" s="2" t="s">
        <v>44</v>
      </c>
      <c r="J76" s="2" t="s">
        <v>45</v>
      </c>
      <c r="K76" s="2" t="s">
        <v>46</v>
      </c>
      <c r="L76" s="11" t="s">
        <v>47</v>
      </c>
      <c r="M76" s="1" t="s">
        <v>48</v>
      </c>
    </row>
    <row r="77" customFormat="false" ht="18.7" hidden="false" customHeight="true" outlineLevel="0" collapsed="false">
      <c r="A77" s="1" t="n">
        <v>76</v>
      </c>
      <c r="B77" s="8" t="str">
        <f aca="false">HYPERLINK("https://mncourtfraud.com/file/27-CR-21-12947.pdf","27-CR-21-12947")</f>
        <v>27-CR-21-12947</v>
      </c>
      <c r="C77" s="9" t="str">
        <f aca="false">HYPERLINK("https://mncourtfraud.com/file/MBH-4.zip","MBH-4.zip")</f>
        <v>MBH-4.zip</v>
      </c>
      <c r="D77" s="2" t="s">
        <v>17</v>
      </c>
      <c r="E77" s="2" t="s">
        <v>42</v>
      </c>
      <c r="F77" s="8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G77" s="10" t="n">
        <v>45160</v>
      </c>
      <c r="H77" s="1" t="s">
        <v>43</v>
      </c>
      <c r="I77" s="2" t="s">
        <v>44</v>
      </c>
      <c r="J77" s="2" t="s">
        <v>45</v>
      </c>
      <c r="K77" s="2" t="s">
        <v>46</v>
      </c>
      <c r="L77" s="11" t="s">
        <v>47</v>
      </c>
      <c r="M77" s="1" t="s">
        <v>48</v>
      </c>
    </row>
    <row r="78" customFormat="false" ht="18.7" hidden="false" customHeight="true" outlineLevel="0" collapsed="false">
      <c r="A78" s="1" t="n">
        <v>77</v>
      </c>
      <c r="B78" s="8" t="str">
        <f aca="false">HYPERLINK("https://mncourtfraud.com/file/27-CR-21-13144.pdf","27-CR-21-13144")</f>
        <v>27-CR-21-13144</v>
      </c>
      <c r="C78" s="9" t="str">
        <f aca="false">HYPERLINK("https://mncourtfraud.com/file/MBH-4.zip","MBH-4.zip")</f>
        <v>MBH-4.zip</v>
      </c>
      <c r="D78" s="2" t="s">
        <v>17</v>
      </c>
      <c r="E78" s="2" t="s">
        <v>42</v>
      </c>
      <c r="F78" s="8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G78" s="10" t="n">
        <v>45160</v>
      </c>
      <c r="H78" s="1" t="s">
        <v>43</v>
      </c>
      <c r="I78" s="2" t="s">
        <v>44</v>
      </c>
      <c r="J78" s="2" t="s">
        <v>45</v>
      </c>
      <c r="K78" s="2" t="s">
        <v>46</v>
      </c>
      <c r="L78" s="11" t="s">
        <v>47</v>
      </c>
      <c r="M78" s="1" t="s">
        <v>48</v>
      </c>
    </row>
    <row r="79" customFormat="false" ht="18.7" hidden="false" customHeight="true" outlineLevel="0" collapsed="false">
      <c r="A79" s="1" t="n">
        <v>78</v>
      </c>
      <c r="B79" s="8" t="str">
        <f aca="false">HYPERLINK("https://mncourtfraud.com/file/27-CR-21-13146.pdf","27-CR-21-13146")</f>
        <v>27-CR-21-13146</v>
      </c>
      <c r="C79" s="9" t="str">
        <f aca="false">HYPERLINK("https://mncourtfraud.com/file/MBH-4.zip","MBH-4.zip")</f>
        <v>MBH-4.zip</v>
      </c>
      <c r="D79" s="2" t="s">
        <v>17</v>
      </c>
      <c r="E79" s="2" t="s">
        <v>42</v>
      </c>
      <c r="F79" s="8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G79" s="10" t="n">
        <v>45160</v>
      </c>
      <c r="H79" s="1" t="s">
        <v>43</v>
      </c>
      <c r="I79" s="2" t="s">
        <v>44</v>
      </c>
      <c r="J79" s="2" t="s">
        <v>45</v>
      </c>
      <c r="K79" s="2" t="s">
        <v>46</v>
      </c>
      <c r="L79" s="11" t="s">
        <v>47</v>
      </c>
      <c r="M79" s="1" t="s">
        <v>48</v>
      </c>
    </row>
    <row r="80" customFormat="false" ht="18.7" hidden="false" customHeight="true" outlineLevel="0" collapsed="false">
      <c r="A80" s="1" t="n">
        <v>79</v>
      </c>
      <c r="B80" s="8" t="str">
        <f aca="false">HYPERLINK("https://mncourtfraud.com/file/27-CR-21-13147.pdf","27-CR-21-13147")</f>
        <v>27-CR-21-13147</v>
      </c>
      <c r="C80" s="9" t="str">
        <f aca="false">HYPERLINK("https://mncourtfraud.com/file/MBH-4.zip","MBH-4.zip")</f>
        <v>MBH-4.zip</v>
      </c>
      <c r="D80" s="2" t="s">
        <v>17</v>
      </c>
      <c r="E80" s="2" t="s">
        <v>42</v>
      </c>
      <c r="F80" s="8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G80" s="10" t="n">
        <v>45160</v>
      </c>
      <c r="H80" s="1" t="s">
        <v>43</v>
      </c>
      <c r="I80" s="2" t="s">
        <v>44</v>
      </c>
      <c r="J80" s="2" t="s">
        <v>45</v>
      </c>
      <c r="K80" s="2" t="s">
        <v>46</v>
      </c>
      <c r="L80" s="11" t="s">
        <v>47</v>
      </c>
      <c r="M80" s="1" t="s">
        <v>48</v>
      </c>
    </row>
    <row r="81" customFormat="false" ht="18.7" hidden="false" customHeight="true" outlineLevel="0" collapsed="false">
      <c r="A81" s="1" t="n">
        <v>80</v>
      </c>
      <c r="B81" s="8" t="str">
        <f aca="false">HYPERLINK("https://mncourtfraud.com/file/27-CR-21-13150.pdf","27-CR-21-13150")</f>
        <v>27-CR-21-13150</v>
      </c>
      <c r="C81" s="9" t="str">
        <f aca="false">HYPERLINK("https://mncourtfraud.com/file/MBH-4.zip","MBH-4.zip")</f>
        <v>MBH-4.zip</v>
      </c>
      <c r="D81" s="2" t="s">
        <v>17</v>
      </c>
      <c r="E81" s="2" t="s">
        <v>42</v>
      </c>
      <c r="F81" s="8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G81" s="10" t="n">
        <v>45160</v>
      </c>
      <c r="H81" s="1" t="s">
        <v>43</v>
      </c>
      <c r="I81" s="2" t="s">
        <v>44</v>
      </c>
      <c r="J81" s="2" t="s">
        <v>45</v>
      </c>
      <c r="K81" s="2" t="s">
        <v>46</v>
      </c>
      <c r="L81" s="11" t="s">
        <v>47</v>
      </c>
      <c r="M81" s="1" t="s">
        <v>48</v>
      </c>
    </row>
    <row r="82" customFormat="false" ht="18.7" hidden="false" customHeight="true" outlineLevel="0" collapsed="false">
      <c r="A82" s="1" t="n">
        <v>81</v>
      </c>
      <c r="B82" s="8" t="str">
        <f aca="false">HYPERLINK("https://mncourtfraud.com/file/27-CR-21-23724.pdf","27-CR-21-23724")</f>
        <v>27-CR-21-23724</v>
      </c>
      <c r="C82" s="9" t="str">
        <f aca="false">HYPERLINK("https://mncourtfraud.com/file/MBH-4.zip","MBH-4.zip")</f>
        <v>MBH-4.zip</v>
      </c>
      <c r="D82" s="2" t="s">
        <v>17</v>
      </c>
      <c r="E82" s="2" t="s">
        <v>42</v>
      </c>
      <c r="F82" s="8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G82" s="10" t="n">
        <v>45160</v>
      </c>
      <c r="H82" s="1" t="s">
        <v>43</v>
      </c>
      <c r="I82" s="2" t="s">
        <v>44</v>
      </c>
      <c r="J82" s="2" t="s">
        <v>45</v>
      </c>
      <c r="K82" s="2" t="s">
        <v>46</v>
      </c>
      <c r="L82" s="11" t="s">
        <v>47</v>
      </c>
      <c r="M82" s="1" t="s">
        <v>48</v>
      </c>
    </row>
    <row r="83" customFormat="false" ht="18.7" hidden="false" customHeight="true" outlineLevel="0" collapsed="false">
      <c r="A83" s="1" t="n">
        <v>82</v>
      </c>
      <c r="B83" s="8" t="str">
        <f aca="false">HYPERLINK("https://mncourtfraud.com/file/27-CR-22-11847.pdf","27-CR-22-11847")</f>
        <v>27-CR-22-11847</v>
      </c>
      <c r="C83" s="9" t="str">
        <f aca="false">HYPERLINK("https://mncourtfraud.com/file/MBH-4.zip","MBH-4.zip")</f>
        <v>MBH-4.zip</v>
      </c>
      <c r="D83" s="2" t="s">
        <v>17</v>
      </c>
      <c r="E83" s="2" t="s">
        <v>42</v>
      </c>
      <c r="F83" s="8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G83" s="10" t="n">
        <v>45160</v>
      </c>
      <c r="H83" s="1" t="s">
        <v>43</v>
      </c>
      <c r="I83" s="2" t="s">
        <v>44</v>
      </c>
      <c r="J83" s="2" t="s">
        <v>45</v>
      </c>
      <c r="K83" s="2" t="s">
        <v>46</v>
      </c>
      <c r="L83" s="11" t="s">
        <v>47</v>
      </c>
      <c r="M83" s="1" t="s">
        <v>48</v>
      </c>
    </row>
    <row r="84" customFormat="false" ht="18.7" hidden="false" customHeight="true" outlineLevel="0" collapsed="false">
      <c r="A84" s="1" t="n">
        <v>83</v>
      </c>
      <c r="B84" s="8" t="str">
        <f aca="false">HYPERLINK("https://mncourtfraud.com/file/27-CR-22-25069.pdf","27-CR-22-25069")</f>
        <v>27-CR-22-25069</v>
      </c>
      <c r="C84" s="9" t="str">
        <f aca="false">HYPERLINK("https://mncourtfraud.com/file/MBH-4.zip","MBH-4.zip")</f>
        <v>MBH-4.zip</v>
      </c>
      <c r="D84" s="2" t="s">
        <v>17</v>
      </c>
      <c r="E84" s="2" t="s">
        <v>42</v>
      </c>
      <c r="F84" s="8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G84" s="10" t="n">
        <v>45160</v>
      </c>
      <c r="H84" s="1" t="s">
        <v>43</v>
      </c>
      <c r="I84" s="2" t="s">
        <v>44</v>
      </c>
      <c r="J84" s="2" t="s">
        <v>45</v>
      </c>
      <c r="K84" s="2" t="s">
        <v>46</v>
      </c>
      <c r="L84" s="11" t="s">
        <v>47</v>
      </c>
      <c r="M84" s="1" t="s">
        <v>48</v>
      </c>
    </row>
    <row r="85" customFormat="false" ht="18.7" hidden="false" customHeight="true" outlineLevel="0" collapsed="false">
      <c r="A85" s="1" t="n">
        <v>84</v>
      </c>
      <c r="B85" s="8" t="str">
        <f aca="false">HYPERLINK("https://mncourtfraud.com/file/27-CR-22-8126.pdf","27-CR-22-8126")</f>
        <v>27-CR-22-8126</v>
      </c>
      <c r="C85" s="9" t="str">
        <f aca="false">HYPERLINK("https://mncourtfraud.com/file/MBH-4.zip","MBH-4.zip")</f>
        <v>MBH-4.zip</v>
      </c>
      <c r="D85" s="2" t="s">
        <v>17</v>
      </c>
      <c r="E85" s="2" t="s">
        <v>42</v>
      </c>
      <c r="F85" s="8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G85" s="10" t="n">
        <v>45160</v>
      </c>
      <c r="H85" s="1" t="s">
        <v>43</v>
      </c>
      <c r="I85" s="2" t="s">
        <v>44</v>
      </c>
      <c r="J85" s="2" t="s">
        <v>45</v>
      </c>
      <c r="K85" s="2" t="s">
        <v>46</v>
      </c>
      <c r="L85" s="11" t="s">
        <v>47</v>
      </c>
      <c r="M85" s="1" t="s">
        <v>48</v>
      </c>
    </row>
    <row r="86" customFormat="false" ht="18.7" hidden="false" customHeight="true" outlineLevel="0" collapsed="false">
      <c r="A86" s="1" t="n">
        <v>85</v>
      </c>
      <c r="B86" s="8" t="str">
        <f aca="false">HYPERLINK("https://mncourtfraud.com/file/27-CR-22-8378.pdf","27-CR-22-8378")</f>
        <v>27-CR-22-8378</v>
      </c>
      <c r="C86" s="9" t="str">
        <f aca="false">HYPERLINK("https://mncourtfraud.com/file/MBH-4.zip","MBH-4.zip")</f>
        <v>MBH-4.zip</v>
      </c>
      <c r="D86" s="2" t="s">
        <v>17</v>
      </c>
      <c r="E86" s="2" t="s">
        <v>42</v>
      </c>
      <c r="F86" s="8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G86" s="10" t="n">
        <v>45160</v>
      </c>
      <c r="H86" s="1" t="s">
        <v>43</v>
      </c>
      <c r="I86" s="2" t="s">
        <v>44</v>
      </c>
      <c r="J86" s="2" t="s">
        <v>45</v>
      </c>
      <c r="K86" s="2" t="s">
        <v>46</v>
      </c>
      <c r="L86" s="11" t="s">
        <v>47</v>
      </c>
      <c r="M86" s="1" t="s">
        <v>48</v>
      </c>
    </row>
    <row r="87" customFormat="false" ht="18.7" hidden="false" customHeight="true" outlineLevel="0" collapsed="false">
      <c r="A87" s="1" t="n">
        <v>86</v>
      </c>
      <c r="B87" s="8" t="str">
        <f aca="false">HYPERLINK("https://mncourtfraud.com/file/27-CR-23-1583.pdf","27-CR-23-1583")</f>
        <v>27-CR-23-1583</v>
      </c>
      <c r="C87" s="9" t="str">
        <f aca="false">HYPERLINK("https://mncourtfraud.com/file/MBH-4.zip","MBH-4.zip")</f>
        <v>MBH-4.zip</v>
      </c>
      <c r="D87" s="2" t="s">
        <v>17</v>
      </c>
      <c r="E87" s="2" t="s">
        <v>42</v>
      </c>
      <c r="F87" s="8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G87" s="10" t="n">
        <v>45160</v>
      </c>
      <c r="H87" s="1" t="s">
        <v>43</v>
      </c>
      <c r="I87" s="2" t="s">
        <v>44</v>
      </c>
      <c r="J87" s="2" t="s">
        <v>45</v>
      </c>
      <c r="K87" s="2" t="s">
        <v>46</v>
      </c>
      <c r="L87" s="11" t="s">
        <v>47</v>
      </c>
      <c r="M87" s="1" t="s">
        <v>48</v>
      </c>
    </row>
    <row r="88" customFormat="false" ht="18.7" hidden="false" customHeight="true" outlineLevel="0" collapsed="false">
      <c r="A88" s="1" t="n">
        <v>87</v>
      </c>
      <c r="B88" s="8" t="str">
        <f aca="false">HYPERLINK("https://mncourtfraud.com/file/27-CR-23-4900.pdf","27-CR-23-4900")</f>
        <v>27-CR-23-4900</v>
      </c>
      <c r="C88" s="9" t="str">
        <f aca="false">HYPERLINK("https://mncourtfraud.com/file/MBH-4.zip","MBH-4.zip")</f>
        <v>MBH-4.zip</v>
      </c>
      <c r="D88" s="2" t="s">
        <v>17</v>
      </c>
      <c r="E88" s="2" t="s">
        <v>42</v>
      </c>
      <c r="F88" s="8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G88" s="10" t="n">
        <v>45160</v>
      </c>
      <c r="H88" s="1" t="s">
        <v>43</v>
      </c>
      <c r="I88" s="2" t="s">
        <v>44</v>
      </c>
      <c r="J88" s="2" t="s">
        <v>45</v>
      </c>
      <c r="K88" s="2" t="s">
        <v>46</v>
      </c>
      <c r="L88" s="11" t="s">
        <v>47</v>
      </c>
      <c r="M88" s="1" t="s">
        <v>48</v>
      </c>
    </row>
    <row r="89" customFormat="false" ht="18.7" hidden="false" customHeight="true" outlineLevel="0" collapsed="false">
      <c r="A89" s="1" t="n">
        <v>88</v>
      </c>
      <c r="B89" s="8" t="str">
        <f aca="false">HYPERLINK("https://mncourtfraud.com/file/27-CR-23-4904.pdf","27-CR-23-4904")</f>
        <v>27-CR-23-4904</v>
      </c>
      <c r="C89" s="9" t="str">
        <f aca="false">HYPERLINK("https://mncourtfraud.com/file/MBH-4.zip","MBH-4.zip")</f>
        <v>MBH-4.zip</v>
      </c>
      <c r="D89" s="2" t="s">
        <v>17</v>
      </c>
      <c r="E89" s="2" t="s">
        <v>42</v>
      </c>
      <c r="F89" s="8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G89" s="10" t="n">
        <v>45160</v>
      </c>
      <c r="H89" s="1" t="s">
        <v>43</v>
      </c>
      <c r="I89" s="2" t="s">
        <v>44</v>
      </c>
      <c r="J89" s="2" t="s">
        <v>45</v>
      </c>
      <c r="K89" s="2" t="s">
        <v>46</v>
      </c>
      <c r="L89" s="11" t="s">
        <v>47</v>
      </c>
      <c r="M89" s="1" t="s">
        <v>48</v>
      </c>
    </row>
    <row r="90" customFormat="false" ht="18.7" hidden="false" customHeight="true" outlineLevel="0" collapsed="false">
      <c r="A90" s="1" t="n">
        <v>89</v>
      </c>
      <c r="B90" s="8" t="str">
        <f aca="false">HYPERLINK("https://mncourtfraud.com/file/27-CR-23-7087.pdf","27-CR-23-7087")</f>
        <v>27-CR-23-7087</v>
      </c>
      <c r="C90" s="9" t="str">
        <f aca="false">HYPERLINK("https://mncourtfraud.com/file/MBH-4.zip","MBH-4.zip")</f>
        <v>MBH-4.zip</v>
      </c>
      <c r="D90" s="2" t="s">
        <v>17</v>
      </c>
      <c r="E90" s="2" t="s">
        <v>42</v>
      </c>
      <c r="F90" s="8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G90" s="10" t="n">
        <v>45160</v>
      </c>
      <c r="H90" s="1" t="s">
        <v>43</v>
      </c>
      <c r="I90" s="2" t="s">
        <v>44</v>
      </c>
      <c r="J90" s="2" t="s">
        <v>45</v>
      </c>
      <c r="K90" s="2" t="s">
        <v>46</v>
      </c>
      <c r="L90" s="11" t="s">
        <v>47</v>
      </c>
      <c r="M90" s="1" t="s">
        <v>48</v>
      </c>
    </row>
    <row r="91" customFormat="false" ht="18.7" hidden="false" customHeight="true" outlineLevel="0" collapsed="false">
      <c r="A91" s="1" t="n">
        <v>90</v>
      </c>
      <c r="B91" s="8" t="str">
        <f aca="false">HYPERLINK("https://mncourtfraud.com/file/27-CR-23-7088.pdf","27-CR-23-7088")</f>
        <v>27-CR-23-7088</v>
      </c>
      <c r="C91" s="9" t="str">
        <f aca="false">HYPERLINK("https://mncourtfraud.com/file/MBH-4.zip","MBH-4.zip")</f>
        <v>MBH-4.zip</v>
      </c>
      <c r="D91" s="2" t="s">
        <v>17</v>
      </c>
      <c r="E91" s="2" t="s">
        <v>42</v>
      </c>
      <c r="F91" s="8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G91" s="10" t="n">
        <v>45160</v>
      </c>
      <c r="H91" s="1" t="s">
        <v>43</v>
      </c>
      <c r="I91" s="2" t="s">
        <v>44</v>
      </c>
      <c r="J91" s="2" t="s">
        <v>45</v>
      </c>
      <c r="K91" s="2" t="s">
        <v>46</v>
      </c>
      <c r="L91" s="11" t="s">
        <v>47</v>
      </c>
      <c r="M91" s="1" t="s">
        <v>48</v>
      </c>
    </row>
    <row r="92" customFormat="false" ht="18.7" hidden="false" customHeight="true" outlineLevel="0" collapsed="false">
      <c r="A92" s="1" t="n">
        <v>91</v>
      </c>
      <c r="B92" s="8" t="str">
        <f aca="false">HYPERLINK("https://mncourtfraud.com/file/27-CR-23-7089.pdf","27-CR-23-7089")</f>
        <v>27-CR-23-7089</v>
      </c>
      <c r="C92" s="9" t="str">
        <f aca="false">HYPERLINK("https://mncourtfraud.com/file/MBH-4.zip","MBH-4.zip")</f>
        <v>MBH-4.zip</v>
      </c>
      <c r="D92" s="2" t="s">
        <v>17</v>
      </c>
      <c r="E92" s="2" t="s">
        <v>42</v>
      </c>
      <c r="F92" s="8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G92" s="10" t="n">
        <v>45160</v>
      </c>
      <c r="H92" s="1" t="s">
        <v>43</v>
      </c>
      <c r="I92" s="2" t="s">
        <v>44</v>
      </c>
      <c r="J92" s="2" t="s">
        <v>45</v>
      </c>
      <c r="K92" s="2" t="s">
        <v>46</v>
      </c>
      <c r="L92" s="11" t="s">
        <v>47</v>
      </c>
      <c r="M92" s="1" t="s">
        <v>48</v>
      </c>
    </row>
    <row r="93" customFormat="false" ht="18.7" hidden="false" customHeight="true" outlineLevel="0" collapsed="false">
      <c r="A93" s="1" t="n">
        <v>92</v>
      </c>
      <c r="B93" s="8" t="str">
        <f aca="false">HYPERLINK("https://mncourtfraud.com/file/27-CR-23-7275.pdf","27-CR-23-7275")</f>
        <v>27-CR-23-7275</v>
      </c>
      <c r="C93" s="9" t="str">
        <f aca="false">HYPERLINK("https://mncourtfraud.com/file/MBH-4.zip","MBH-4.zip")</f>
        <v>MBH-4.zip</v>
      </c>
      <c r="D93" s="2" t="s">
        <v>17</v>
      </c>
      <c r="E93" s="2" t="s">
        <v>42</v>
      </c>
      <c r="F93" s="8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G93" s="10" t="n">
        <v>45160</v>
      </c>
      <c r="H93" s="1" t="s">
        <v>43</v>
      </c>
      <c r="I93" s="2" t="s">
        <v>44</v>
      </c>
      <c r="J93" s="2" t="s">
        <v>45</v>
      </c>
      <c r="K93" s="2" t="s">
        <v>46</v>
      </c>
      <c r="L93" s="11" t="s">
        <v>47</v>
      </c>
      <c r="M93" s="1" t="s">
        <v>48</v>
      </c>
    </row>
    <row r="94" customFormat="false" ht="18.7" hidden="false" customHeight="true" outlineLevel="0" collapsed="false">
      <c r="L94" s="11"/>
    </row>
    <row r="95" customFormat="false" ht="18.7" hidden="false" customHeight="true" outlineLevel="0" collapsed="false">
      <c r="L95" s="11"/>
    </row>
    <row r="96" customFormat="false" ht="18.7" hidden="false" customHeight="true" outlineLevel="0" collapsed="false">
      <c r="L96" s="11"/>
    </row>
    <row r="97" customFormat="false" ht="18.7" hidden="false" customHeight="true" outlineLevel="0" collapsed="false">
      <c r="L97" s="11"/>
    </row>
    <row r="98" customFormat="false" ht="18.7" hidden="false" customHeight="true" outlineLevel="0" collapsed="false">
      <c r="L98" s="11"/>
    </row>
    <row r="99" customFormat="false" ht="18.7" hidden="false" customHeight="true" outlineLevel="0" collapsed="false">
      <c r="L99" s="11"/>
    </row>
    <row r="100" customFormat="false" ht="18.7" hidden="false" customHeight="true" outlineLevel="0" collapsed="false">
      <c r="L100" s="11"/>
    </row>
    <row r="101" customFormat="false" ht="18.7" hidden="false" customHeight="true" outlineLevel="0" collapsed="false">
      <c r="L101" s="11"/>
    </row>
    <row r="102" customFormat="false" ht="18.7" hidden="false" customHeight="true" outlineLevel="0" collapsed="false">
      <c r="L102" s="11"/>
    </row>
    <row r="103" customFormat="false" ht="18.7" hidden="false" customHeight="true" outlineLevel="0" collapsed="false">
      <c r="L103" s="11"/>
    </row>
    <row r="104" customFormat="false" ht="18.7" hidden="false" customHeight="true" outlineLevel="0" collapsed="false">
      <c r="L104" s="11"/>
    </row>
    <row r="105" customFormat="false" ht="18.7" hidden="false" customHeight="true" outlineLevel="0" collapsed="false">
      <c r="L105" s="11"/>
    </row>
    <row r="106" customFormat="false" ht="18.7" hidden="false" customHeight="true" outlineLevel="0" collapsed="false">
      <c r="L106" s="11"/>
    </row>
    <row r="107" customFormat="false" ht="18.7" hidden="false" customHeight="true" outlineLevel="0" collapsed="false">
      <c r="L107" s="11"/>
    </row>
    <row r="108" customFormat="false" ht="18.7" hidden="false" customHeight="true" outlineLevel="0" collapsed="false">
      <c r="L108" s="11"/>
    </row>
    <row r="109" customFormat="false" ht="18.7" hidden="false" customHeight="true" outlineLevel="0" collapsed="false">
      <c r="L109" s="11"/>
    </row>
    <row r="110" customFormat="false" ht="18.7" hidden="false" customHeight="true" outlineLevel="0" collapsed="false">
      <c r="L110" s="11"/>
    </row>
    <row r="111" customFormat="false" ht="18.7" hidden="false" customHeight="true" outlineLevel="0" collapsed="false">
      <c r="L111" s="11"/>
    </row>
    <row r="112" customFormat="false" ht="18.7" hidden="false" customHeight="true" outlineLevel="0" collapsed="false">
      <c r="L112" s="11"/>
    </row>
    <row r="113" customFormat="false" ht="18.7" hidden="false" customHeight="true" outlineLevel="0" collapsed="false">
      <c r="L113" s="11"/>
    </row>
    <row r="114" customFormat="false" ht="18.7" hidden="false" customHeight="true" outlineLevel="0" collapsed="false">
      <c r="L114" s="11"/>
    </row>
    <row r="115" customFormat="false" ht="18.7" hidden="false" customHeight="true" outlineLevel="0" collapsed="false">
      <c r="L115" s="11"/>
    </row>
    <row r="116" customFormat="false" ht="18.7" hidden="false" customHeight="true" outlineLevel="0" collapsed="false">
      <c r="L116" s="11"/>
    </row>
    <row r="117" customFormat="false" ht="18.7" hidden="false" customHeight="true" outlineLevel="0" collapsed="false">
      <c r="L117" s="11"/>
    </row>
    <row r="118" customFormat="false" ht="18.7" hidden="false" customHeight="true" outlineLevel="0" collapsed="false">
      <c r="L118" s="11"/>
    </row>
    <row r="119" customFormat="false" ht="18.7" hidden="false" customHeight="true" outlineLevel="0" collapsed="false">
      <c r="L119" s="11"/>
    </row>
    <row r="120" customFormat="false" ht="18.7" hidden="false" customHeight="true" outlineLevel="0" collapsed="false">
      <c r="L120" s="11"/>
    </row>
    <row r="121" customFormat="false" ht="18.7" hidden="false" customHeight="true" outlineLevel="0" collapsed="false">
      <c r="L121" s="11"/>
    </row>
    <row r="122" customFormat="false" ht="18.7" hidden="false" customHeight="true" outlineLevel="0" collapsed="false">
      <c r="L122" s="11"/>
    </row>
    <row r="123" customFormat="false" ht="18.7" hidden="false" customHeight="true" outlineLevel="0" collapsed="false">
      <c r="L123" s="11"/>
    </row>
    <row r="124" customFormat="false" ht="18.7" hidden="false" customHeight="true" outlineLevel="0" collapsed="false">
      <c r="L124" s="11"/>
    </row>
    <row r="125" customFormat="false" ht="18.7" hidden="false" customHeight="true" outlineLevel="0" collapsed="false">
      <c r="L125" s="11"/>
    </row>
    <row r="126" customFormat="false" ht="18.7" hidden="false" customHeight="true" outlineLevel="0" collapsed="false">
      <c r="L126" s="11"/>
    </row>
    <row r="127" customFormat="false" ht="18.7" hidden="false" customHeight="true" outlineLevel="0" collapsed="false">
      <c r="L127" s="11"/>
    </row>
    <row r="128" customFormat="false" ht="18.7" hidden="false" customHeight="true" outlineLevel="0" collapsed="false">
      <c r="L128" s="11"/>
    </row>
    <row r="129" customFormat="false" ht="18.7" hidden="false" customHeight="true" outlineLevel="0" collapsed="false">
      <c r="L129" s="11"/>
    </row>
    <row r="130" customFormat="false" ht="18.7" hidden="false" customHeight="true" outlineLevel="0" collapsed="false">
      <c r="L130" s="11"/>
    </row>
    <row r="131" customFormat="false" ht="18.7" hidden="false" customHeight="true" outlineLevel="0" collapsed="false">
      <c r="L131" s="11"/>
    </row>
    <row r="132" customFormat="false" ht="18.7" hidden="false" customHeight="true" outlineLevel="0" collapsed="false">
      <c r="L132" s="11"/>
    </row>
    <row r="133" customFormat="false" ht="18.7" hidden="false" customHeight="true" outlineLevel="0" collapsed="false">
      <c r="L133" s="11"/>
    </row>
    <row r="134" customFormat="false" ht="18.7" hidden="false" customHeight="true" outlineLevel="0" collapsed="false">
      <c r="L134" s="11"/>
    </row>
    <row r="135" customFormat="false" ht="18.7" hidden="false" customHeight="true" outlineLevel="0" collapsed="false">
      <c r="L135" s="11"/>
    </row>
    <row r="136" customFormat="false" ht="18.7" hidden="false" customHeight="true" outlineLevel="0" collapsed="false">
      <c r="L136" s="11"/>
    </row>
    <row r="137" customFormat="false" ht="18.7" hidden="false" customHeight="true" outlineLevel="0" collapsed="false">
      <c r="L137" s="11"/>
    </row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" activeCellId="0" sqref="C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07"/>
    <col collapsed="false" customWidth="true" hidden="false" outlineLevel="0" max="2" min="2" style="2" width="21.38"/>
    <col collapsed="false" customWidth="true" hidden="false" outlineLevel="0" max="3" min="3" style="3" width="18.14"/>
    <col collapsed="false" customWidth="true" hidden="false" outlineLevel="0" max="4" min="4" style="2" width="27.23"/>
    <col collapsed="false" customWidth="true" hidden="false" outlineLevel="0" max="5" min="5" style="2" width="64.18"/>
    <col collapsed="false" customWidth="true" hidden="false" outlineLevel="0" max="6" min="6" style="2" width="124.41"/>
    <col collapsed="false" customWidth="true" hidden="false" outlineLevel="0" max="7" min="7" style="1" width="23.48"/>
    <col collapsed="false" customWidth="true" hidden="false" outlineLevel="0" max="8" min="8" style="1" width="31.12"/>
    <col collapsed="false" customWidth="true" hidden="false" outlineLevel="0" max="9" min="9" style="2" width="59.05"/>
    <col collapsed="false" customWidth="true" hidden="false" outlineLevel="0" max="10" min="10" style="2" width="55.08"/>
    <col collapsed="false" customWidth="true" hidden="false" outlineLevel="0" max="11" min="11" style="0" width="64.18"/>
    <col collapsed="false" customWidth="true" hidden="false" outlineLevel="0" max="12" min="12" style="0" width="23.2"/>
    <col collapsed="false" customWidth="false" hidden="false" outlineLevel="0" max="1003" min="13" style="2" width="11.52"/>
  </cols>
  <sheetData>
    <row r="1" s="7" customFormat="true" ht="23.05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49</v>
      </c>
      <c r="H1" s="4" t="s">
        <v>7</v>
      </c>
      <c r="I1" s="4" t="s">
        <v>8</v>
      </c>
      <c r="J1" s="4" t="s">
        <v>9</v>
      </c>
      <c r="K1" s="0"/>
      <c r="L1" s="0"/>
      <c r="M1" s="6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.7" hidden="false" customHeight="true" outlineLevel="0" collapsed="false">
      <c r="A2" s="1" t="n">
        <v>1</v>
      </c>
      <c r="B2" s="8" t="str">
        <f aca="false">HYPERLINK("https://mncourtfraud.com/file/27-CR-19-26893.pdf","27-CR-19-26893")</f>
        <v>27-CR-19-26893</v>
      </c>
      <c r="C2" s="9" t="str">
        <f aca="false">HYPERLINK("https://mncourtfraud.com/file/MBH-5.zip","MBH-5.zip")</f>
        <v>MBH-5.zip</v>
      </c>
      <c r="D2" s="2" t="s">
        <v>17</v>
      </c>
      <c r="E2" s="2" t="s">
        <v>50</v>
      </c>
      <c r="F2" s="8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G2" s="10" t="n">
        <v>43844</v>
      </c>
      <c r="H2" s="1" t="s">
        <v>51</v>
      </c>
      <c r="I2" s="2" t="s">
        <v>52</v>
      </c>
      <c r="J2" s="2" t="s">
        <v>53</v>
      </c>
    </row>
    <row r="3" customFormat="false" ht="18.7" hidden="false" customHeight="true" outlineLevel="0" collapsed="false">
      <c r="A3" s="1" t="n">
        <v>2</v>
      </c>
      <c r="B3" s="8" t="str">
        <f aca="false">HYPERLINK("https://mncourtfraud.com/file/27-CR-19-4578.pdf","27-CR-19-4578")</f>
        <v>27-CR-19-4578</v>
      </c>
      <c r="C3" s="9" t="str">
        <f aca="false">HYPERLINK("https://mncourtfraud.com/file/MBH-5.zip","MBH-5.zip")</f>
        <v>MBH-5.zip</v>
      </c>
      <c r="D3" s="2" t="s">
        <v>17</v>
      </c>
      <c r="E3" s="2" t="s">
        <v>50</v>
      </c>
      <c r="F3" s="8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G3" s="10" t="n">
        <v>43844</v>
      </c>
      <c r="H3" s="1" t="s">
        <v>51</v>
      </c>
      <c r="I3" s="2" t="s">
        <v>52</v>
      </c>
      <c r="J3" s="2" t="s">
        <v>53</v>
      </c>
    </row>
    <row r="4" customFormat="false" ht="18.7" hidden="false" customHeight="true" outlineLevel="0" collapsed="false">
      <c r="A4" s="1" t="n">
        <v>3</v>
      </c>
      <c r="B4" s="8" t="str">
        <f aca="false">HYPERLINK("https://mncourtfraud.com/file/27-CR-19-5875.pdf","27-CR-19-5875")</f>
        <v>27-CR-19-5875</v>
      </c>
      <c r="C4" s="9" t="str">
        <f aca="false">HYPERLINK("https://mncourtfraud.com/file/MBH-5.zip","MBH-5.zip")</f>
        <v>MBH-5.zip</v>
      </c>
      <c r="D4" s="2" t="s">
        <v>17</v>
      </c>
      <c r="E4" s="2" t="s">
        <v>50</v>
      </c>
      <c r="F4" s="8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G4" s="10" t="n">
        <v>43844</v>
      </c>
      <c r="H4" s="1" t="s">
        <v>51</v>
      </c>
      <c r="I4" s="2" t="s">
        <v>52</v>
      </c>
      <c r="J4" s="2" t="s">
        <v>53</v>
      </c>
    </row>
    <row r="5" customFormat="false" ht="18.7" hidden="false" customHeight="true" outlineLevel="0" collapsed="false">
      <c r="A5" s="1" t="n">
        <v>4</v>
      </c>
      <c r="B5" s="8" t="str">
        <f aca="false">HYPERLINK("https://mncourtfraud.com/file/27-CR-20-693.pdf","27-CR-20-693")</f>
        <v>27-CR-20-693</v>
      </c>
      <c r="C5" s="9" t="str">
        <f aca="false">HYPERLINK("https://mncourtfraud.com/file/MBH-5.zip","MBH-5.zip")</f>
        <v>MBH-5.zip</v>
      </c>
      <c r="D5" s="2" t="s">
        <v>17</v>
      </c>
      <c r="E5" s="2" t="s">
        <v>50</v>
      </c>
      <c r="F5" s="8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G5" s="10" t="n">
        <v>43844</v>
      </c>
      <c r="H5" s="1" t="s">
        <v>51</v>
      </c>
      <c r="I5" s="2" t="s">
        <v>52</v>
      </c>
      <c r="J5" s="2" t="s">
        <v>53</v>
      </c>
    </row>
    <row r="6" customFormat="false" ht="18.7" hidden="false" customHeight="true" outlineLevel="0" collapsed="false">
      <c r="A6" s="1" t="n">
        <v>5</v>
      </c>
      <c r="B6" s="8"/>
      <c r="F6" s="8"/>
      <c r="G6" s="10"/>
    </row>
    <row r="7" customFormat="false" ht="18.7" hidden="false" customHeight="true" outlineLevel="0" collapsed="false">
      <c r="A7" s="1" t="n">
        <v>6</v>
      </c>
      <c r="B7" s="8" t="str">
        <f aca="false">HYPERLINK("https://mncourtfraud.com/file/27-CR-19-26893.pdf","27-CR-19-26893")</f>
        <v>27-CR-19-26893</v>
      </c>
      <c r="C7" s="9" t="str">
        <f aca="false">HYPERLINK("https://mncourtfraud.com/file/MBH-6.zip","MBH-6.zip")</f>
        <v>MBH-6.zip</v>
      </c>
      <c r="D7" s="2" t="s">
        <v>17</v>
      </c>
      <c r="E7" s="2" t="s">
        <v>54</v>
      </c>
      <c r="F7" s="8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G7" s="10" t="n">
        <v>43970</v>
      </c>
      <c r="H7" s="1" t="s">
        <v>55</v>
      </c>
      <c r="I7" s="2" t="s">
        <v>56</v>
      </c>
      <c r="J7" s="2" t="s">
        <v>57</v>
      </c>
    </row>
    <row r="8" customFormat="false" ht="18.7" hidden="false" customHeight="true" outlineLevel="0" collapsed="false">
      <c r="A8" s="1" t="n">
        <v>7</v>
      </c>
      <c r="B8" s="8" t="str">
        <f aca="false">HYPERLINK("https://mncourtfraud.com/file/27-CR-19-4578.pdf","27-CR-19-4578")</f>
        <v>27-CR-19-4578</v>
      </c>
      <c r="C8" s="9" t="str">
        <f aca="false">HYPERLINK("https://mncourtfraud.com/file/MBH-6.zip","MBH-6.zip")</f>
        <v>MBH-6.zip</v>
      </c>
      <c r="D8" s="2" t="s">
        <v>17</v>
      </c>
      <c r="E8" s="2" t="s">
        <v>54</v>
      </c>
      <c r="F8" s="8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G8" s="10" t="n">
        <v>43970</v>
      </c>
      <c r="H8" s="1" t="s">
        <v>55</v>
      </c>
      <c r="I8" s="2" t="s">
        <v>56</v>
      </c>
      <c r="J8" s="2" t="s">
        <v>58</v>
      </c>
    </row>
    <row r="9" customFormat="false" ht="18.7" hidden="false" customHeight="true" outlineLevel="0" collapsed="false">
      <c r="A9" s="1" t="n">
        <v>8</v>
      </c>
      <c r="B9" s="8" t="str">
        <f aca="false">HYPERLINK("https://mncourtfraud.com/file/27-CR-19-5875.pdf","27-CR-19-5875")</f>
        <v>27-CR-19-5875</v>
      </c>
      <c r="C9" s="9" t="str">
        <f aca="false">HYPERLINK("https://mncourtfraud.com/file/MBH-6.zip","MBH-6.zip")</f>
        <v>MBH-6.zip</v>
      </c>
      <c r="D9" s="2" t="s">
        <v>17</v>
      </c>
      <c r="E9" s="2" t="s">
        <v>54</v>
      </c>
      <c r="F9" s="8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G9" s="10" t="n">
        <v>43970</v>
      </c>
      <c r="H9" s="1" t="s">
        <v>55</v>
      </c>
      <c r="I9" s="2" t="s">
        <v>56</v>
      </c>
      <c r="J9" s="2" t="s">
        <v>59</v>
      </c>
    </row>
    <row r="10" customFormat="false" ht="18.7" hidden="false" customHeight="true" outlineLevel="0" collapsed="false">
      <c r="A10" s="1" t="n">
        <v>9</v>
      </c>
      <c r="B10" s="8" t="str">
        <f aca="false">HYPERLINK("https://mncourtfraud.com/file/27-CR-20-2581.pdf","27-CR-20-2581")</f>
        <v>27-CR-20-2581</v>
      </c>
      <c r="C10" s="9" t="str">
        <f aca="false">HYPERLINK("https://mncourtfraud.com/file/MBH-6.zip","MBH-6.zip")</f>
        <v>MBH-6.zip</v>
      </c>
      <c r="D10" s="2" t="s">
        <v>17</v>
      </c>
      <c r="E10" s="2" t="s">
        <v>54</v>
      </c>
      <c r="F10" s="8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G10" s="10" t="n">
        <v>43970</v>
      </c>
      <c r="H10" s="1" t="s">
        <v>55</v>
      </c>
      <c r="I10" s="2" t="s">
        <v>56</v>
      </c>
      <c r="J10" s="2" t="s">
        <v>60</v>
      </c>
    </row>
    <row r="11" customFormat="false" ht="18.7" hidden="false" customHeight="true" outlineLevel="0" collapsed="false">
      <c r="A11" s="1" t="n">
        <v>10</v>
      </c>
      <c r="B11" s="8" t="str">
        <f aca="false">HYPERLINK("https://mncourtfraud.com/file/27-CR-20-5618.pdf","27-CR-20-5618")</f>
        <v>27-CR-20-5618</v>
      </c>
      <c r="C11" s="9" t="str">
        <f aca="false">HYPERLINK("https://mncourtfraud.com/file/MBH-6.zip","MBH-6.zip")</f>
        <v>MBH-6.zip</v>
      </c>
      <c r="D11" s="2" t="s">
        <v>17</v>
      </c>
      <c r="E11" s="2" t="s">
        <v>54</v>
      </c>
      <c r="F11" s="8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G11" s="10" t="n">
        <v>43970</v>
      </c>
      <c r="H11" s="1" t="s">
        <v>55</v>
      </c>
      <c r="I11" s="2" t="s">
        <v>56</v>
      </c>
      <c r="J11" s="2" t="s">
        <v>61</v>
      </c>
    </row>
    <row r="12" customFormat="false" ht="18.7" hidden="false" customHeight="true" outlineLevel="0" collapsed="false">
      <c r="A12" s="1" t="n">
        <v>11</v>
      </c>
      <c r="B12" s="8" t="str">
        <f aca="false">HYPERLINK("https://mncourtfraud.com/file/27-CR-20-693.pdf","27-CR-20-693")</f>
        <v>27-CR-20-693</v>
      </c>
      <c r="C12" s="9" t="str">
        <f aca="false">HYPERLINK("https://mncourtfraud.com/file/MBH-6.zip","MBH-6.zip")</f>
        <v>MBH-6.zip</v>
      </c>
      <c r="D12" s="2" t="s">
        <v>17</v>
      </c>
      <c r="E12" s="2" t="s">
        <v>54</v>
      </c>
      <c r="F12" s="8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G12" s="10" t="n">
        <v>43970</v>
      </c>
      <c r="H12" s="1" t="s">
        <v>55</v>
      </c>
      <c r="I12" s="2" t="s">
        <v>56</v>
      </c>
      <c r="J12" s="2" t="s">
        <v>62</v>
      </c>
    </row>
    <row r="13" customFormat="false" ht="18.7" hidden="false" customHeight="true" outlineLevel="0" collapsed="false">
      <c r="A13" s="1" t="n">
        <v>12</v>
      </c>
      <c r="B13" s="8"/>
      <c r="F13" s="8"/>
      <c r="G13" s="10"/>
    </row>
    <row r="14" customFormat="false" ht="18.7" hidden="false" customHeight="true" outlineLevel="0" collapsed="false">
      <c r="A14" s="1" t="n">
        <v>13</v>
      </c>
      <c r="B14" s="8" t="str">
        <f aca="false">HYPERLINK("https://mncourtfraud.com/file/27-CR-19-26893.pdf","27-CR-19-26893")</f>
        <v>27-CR-19-26893</v>
      </c>
      <c r="C14" s="9" t="str">
        <f aca="false">HYPERLINK("https://mncourtfraud.com/file/MBH-7.zip","MBH-7.zip")</f>
        <v>MBH-7.zip</v>
      </c>
      <c r="D14" s="2" t="s">
        <v>17</v>
      </c>
      <c r="E14" s="2" t="s">
        <v>42</v>
      </c>
      <c r="F14" s="8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G14" s="10" t="n">
        <v>44225</v>
      </c>
      <c r="H14" s="1" t="s">
        <v>63</v>
      </c>
      <c r="I14" s="2" t="s">
        <v>64</v>
      </c>
      <c r="J14" s="2" t="s">
        <v>65</v>
      </c>
    </row>
    <row r="15" customFormat="false" ht="18.7" hidden="false" customHeight="true" outlineLevel="0" collapsed="false">
      <c r="A15" s="1" t="n">
        <v>14</v>
      </c>
      <c r="B15" s="8" t="str">
        <f aca="false">HYPERLINK("https://mncourtfraud.com/file/27-CR-19-4578.pdf","27-CR-19-4578")</f>
        <v>27-CR-19-4578</v>
      </c>
      <c r="C15" s="9" t="str">
        <f aca="false">HYPERLINK("https://mncourtfraud.com/file/MBH-7.zip","MBH-7.zip")</f>
        <v>MBH-7.zip</v>
      </c>
      <c r="D15" s="2" t="s">
        <v>17</v>
      </c>
      <c r="E15" s="2" t="s">
        <v>42</v>
      </c>
      <c r="F15" s="8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G15" s="10" t="n">
        <v>44225</v>
      </c>
      <c r="H15" s="1" t="s">
        <v>63</v>
      </c>
      <c r="I15" s="2" t="s">
        <v>64</v>
      </c>
      <c r="J15" s="2" t="s">
        <v>66</v>
      </c>
    </row>
    <row r="16" customFormat="false" ht="18.7" hidden="false" customHeight="true" outlineLevel="0" collapsed="false">
      <c r="A16" s="1" t="n">
        <v>15</v>
      </c>
      <c r="B16" s="8" t="str">
        <f aca="false">HYPERLINK("https://mncourtfraud.com/file/27-CR-19-5875.pdf","27-CR-19-5875")</f>
        <v>27-CR-19-5875</v>
      </c>
      <c r="C16" s="9" t="str">
        <f aca="false">HYPERLINK("https://mncourtfraud.com/file/MBH-7.zip","MBH-7.zip")</f>
        <v>MBH-7.zip</v>
      </c>
      <c r="D16" s="2" t="s">
        <v>17</v>
      </c>
      <c r="E16" s="2" t="s">
        <v>42</v>
      </c>
      <c r="F16" s="8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G16" s="10" t="n">
        <v>44225</v>
      </c>
      <c r="H16" s="1" t="s">
        <v>63</v>
      </c>
      <c r="I16" s="2" t="s">
        <v>64</v>
      </c>
      <c r="J16" s="2" t="s">
        <v>67</v>
      </c>
    </row>
    <row r="17" customFormat="false" ht="18.7" hidden="false" customHeight="true" outlineLevel="0" collapsed="false">
      <c r="A17" s="1" t="n">
        <v>16</v>
      </c>
      <c r="B17" s="8" t="str">
        <f aca="false">HYPERLINK("https://mncourtfraud.com/file/27-CR-20-14626.pdf","27-CR-20-14626")</f>
        <v>27-CR-20-14626</v>
      </c>
      <c r="C17" s="9" t="str">
        <f aca="false">HYPERLINK("https://mncourtfraud.com/file/MBH-7.zip","MBH-7.zip")</f>
        <v>MBH-7.zip</v>
      </c>
      <c r="D17" s="2" t="s">
        <v>17</v>
      </c>
      <c r="E17" s="2" t="s">
        <v>42</v>
      </c>
      <c r="F17" s="8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G17" s="10" t="n">
        <v>44225</v>
      </c>
      <c r="H17" s="1" t="s">
        <v>63</v>
      </c>
      <c r="I17" s="2" t="s">
        <v>64</v>
      </c>
      <c r="J17" s="2" t="s">
        <v>68</v>
      </c>
    </row>
    <row r="18" customFormat="false" ht="18.7" hidden="false" customHeight="true" outlineLevel="0" collapsed="false">
      <c r="A18" s="1" t="n">
        <v>17</v>
      </c>
      <c r="B18" s="8" t="str">
        <f aca="false">HYPERLINK("https://mncourtfraud.com/file/27-CR-20-2581.pdf","27-CR-20-2581")</f>
        <v>27-CR-20-2581</v>
      </c>
      <c r="C18" s="9" t="str">
        <f aca="false">HYPERLINK("https://mncourtfraud.com/file/MBH-7.zip","MBH-7.zip")</f>
        <v>MBH-7.zip</v>
      </c>
      <c r="D18" s="2" t="s">
        <v>17</v>
      </c>
      <c r="E18" s="2" t="s">
        <v>42</v>
      </c>
      <c r="F18" s="8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G18" s="10" t="n">
        <v>44225</v>
      </c>
      <c r="H18" s="1" t="s">
        <v>63</v>
      </c>
      <c r="I18" s="2" t="s">
        <v>64</v>
      </c>
      <c r="J18" s="2" t="s">
        <v>69</v>
      </c>
    </row>
    <row r="19" customFormat="false" ht="18.7" hidden="false" customHeight="true" outlineLevel="0" collapsed="false">
      <c r="A19" s="1" t="n">
        <v>18</v>
      </c>
      <c r="B19" s="8" t="str">
        <f aca="false">HYPERLINK("https://mncourtfraud.com/file/27-CR-20-5618.pdf","27-CR-20-5618")</f>
        <v>27-CR-20-5618</v>
      </c>
      <c r="C19" s="9" t="str">
        <f aca="false">HYPERLINK("https://mncourtfraud.com/file/MBH-7.zip","MBH-7.zip")</f>
        <v>MBH-7.zip</v>
      </c>
      <c r="D19" s="2" t="s">
        <v>17</v>
      </c>
      <c r="E19" s="2" t="s">
        <v>42</v>
      </c>
      <c r="F19" s="8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G19" s="10" t="n">
        <v>44225</v>
      </c>
      <c r="H19" s="1" t="s">
        <v>63</v>
      </c>
      <c r="I19" s="2" t="s">
        <v>64</v>
      </c>
      <c r="J19" s="2" t="s">
        <v>70</v>
      </c>
    </row>
    <row r="20" customFormat="false" ht="18.7" hidden="false" customHeight="true" outlineLevel="0" collapsed="false">
      <c r="A20" s="1" t="n">
        <v>19</v>
      </c>
      <c r="B20" s="8" t="str">
        <f aca="false">HYPERLINK("https://mncourtfraud.com/file/27-CR-20-693.pdf","27-CR-20-693")</f>
        <v>27-CR-20-693</v>
      </c>
      <c r="C20" s="9" t="str">
        <f aca="false">HYPERLINK("https://mncourtfraud.com/file/MBH-7.zip","MBH-7.zip")</f>
        <v>MBH-7.zip</v>
      </c>
      <c r="D20" s="2" t="s">
        <v>17</v>
      </c>
      <c r="E20" s="2" t="s">
        <v>42</v>
      </c>
      <c r="F20" s="8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G20" s="10" t="n">
        <v>44225</v>
      </c>
      <c r="H20" s="1" t="s">
        <v>63</v>
      </c>
      <c r="I20" s="2" t="s">
        <v>64</v>
      </c>
      <c r="J20" s="2" t="s">
        <v>71</v>
      </c>
    </row>
    <row r="21" customFormat="false" ht="18.7" hidden="false" customHeight="true" outlineLevel="0" collapsed="false">
      <c r="A21" s="1" t="n">
        <v>20</v>
      </c>
      <c r="B21" s="8"/>
      <c r="F21" s="8"/>
      <c r="G21" s="10"/>
    </row>
    <row r="22" customFormat="false" ht="18.7" hidden="false" customHeight="true" outlineLevel="0" collapsed="false">
      <c r="A22" s="1" t="n">
        <v>21</v>
      </c>
      <c r="B22" s="8" t="str">
        <f aca="false">HYPERLINK("https://mncourtfraud.com/file/27-CR-19-26893.pdf","27-CR-19-26893")</f>
        <v>27-CR-19-26893</v>
      </c>
      <c r="C22" s="9" t="str">
        <f aca="false">HYPERLINK("https://mncourtfraud.com/file/MBH-8.zip","MBH-8.zip")</f>
        <v>MBH-8.zip</v>
      </c>
      <c r="D22" s="2" t="s">
        <v>17</v>
      </c>
      <c r="E22" s="2" t="s">
        <v>72</v>
      </c>
      <c r="F22" s="8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G22" s="10" t="n">
        <v>44460</v>
      </c>
      <c r="H22" s="1" t="s">
        <v>73</v>
      </c>
      <c r="I22" s="2" t="s">
        <v>74</v>
      </c>
      <c r="J22" s="2" t="s">
        <v>75</v>
      </c>
    </row>
    <row r="23" customFormat="false" ht="18.7" hidden="false" customHeight="true" outlineLevel="0" collapsed="false">
      <c r="A23" s="1" t="n">
        <v>22</v>
      </c>
      <c r="B23" s="8" t="str">
        <f aca="false">HYPERLINK("https://mncourtfraud.com/file/27-CR-19-4578.pdf","27-CR-19-4578")</f>
        <v>27-CR-19-4578</v>
      </c>
      <c r="C23" s="9" t="str">
        <f aca="false">HYPERLINK("https://mncourtfraud.com/file/MBH-8.zip","MBH-8.zip")</f>
        <v>MBH-8.zip</v>
      </c>
      <c r="D23" s="2" t="s">
        <v>17</v>
      </c>
      <c r="E23" s="2" t="s">
        <v>72</v>
      </c>
      <c r="F23" s="8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G23" s="10" t="n">
        <v>44460</v>
      </c>
      <c r="H23" s="1" t="s">
        <v>73</v>
      </c>
      <c r="I23" s="2" t="s">
        <v>74</v>
      </c>
      <c r="J23" s="2" t="s">
        <v>75</v>
      </c>
    </row>
    <row r="24" customFormat="false" ht="18.7" hidden="false" customHeight="true" outlineLevel="0" collapsed="false">
      <c r="A24" s="1" t="n">
        <v>23</v>
      </c>
      <c r="B24" s="8" t="str">
        <f aca="false">HYPERLINK("https://mncourtfraud.com/file/27-CR-19-5875.pdf","27-CR-19-5875")</f>
        <v>27-CR-19-5875</v>
      </c>
      <c r="C24" s="9" t="str">
        <f aca="false">HYPERLINK("https://mncourtfraud.com/file/MBH-8.zip","MBH-8.zip")</f>
        <v>MBH-8.zip</v>
      </c>
      <c r="D24" s="2" t="s">
        <v>17</v>
      </c>
      <c r="E24" s="2" t="s">
        <v>72</v>
      </c>
      <c r="F24" s="8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G24" s="10" t="n">
        <v>44460</v>
      </c>
      <c r="H24" s="1" t="s">
        <v>73</v>
      </c>
      <c r="I24" s="2" t="s">
        <v>74</v>
      </c>
      <c r="J24" s="2" t="s">
        <v>75</v>
      </c>
    </row>
    <row r="25" customFormat="false" ht="18.7" hidden="false" customHeight="true" outlineLevel="0" collapsed="false">
      <c r="A25" s="1" t="n">
        <v>24</v>
      </c>
      <c r="B25" s="8" t="str">
        <f aca="false">HYPERLINK("https://mncourtfraud.com/file/27-CR-20-14626.pdf","27-CR-20-14626")</f>
        <v>27-CR-20-14626</v>
      </c>
      <c r="C25" s="9" t="str">
        <f aca="false">HYPERLINK("https://mncourtfraud.com/file/MBH-8.zip","MBH-8.zip")</f>
        <v>MBH-8.zip</v>
      </c>
      <c r="D25" s="2" t="s">
        <v>17</v>
      </c>
      <c r="E25" s="2" t="s">
        <v>72</v>
      </c>
      <c r="F25" s="8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G25" s="10" t="n">
        <v>44460</v>
      </c>
      <c r="H25" s="1" t="s">
        <v>73</v>
      </c>
      <c r="I25" s="2" t="s">
        <v>74</v>
      </c>
      <c r="J25" s="2" t="s">
        <v>75</v>
      </c>
    </row>
    <row r="26" customFormat="false" ht="18.7" hidden="false" customHeight="true" outlineLevel="0" collapsed="false">
      <c r="A26" s="1" t="n">
        <v>25</v>
      </c>
      <c r="B26" s="8" t="str">
        <f aca="false">HYPERLINK("https://mncourtfraud.com/file/27-CR-20-25524.pdf","27-CR-20-25524")</f>
        <v>27-CR-20-25524</v>
      </c>
      <c r="C26" s="9" t="str">
        <f aca="false">HYPERLINK("https://mncourtfraud.com/file/MBH-8.zip","MBH-8.zip")</f>
        <v>MBH-8.zip</v>
      </c>
      <c r="D26" s="2" t="s">
        <v>17</v>
      </c>
      <c r="E26" s="2" t="s">
        <v>72</v>
      </c>
      <c r="F26" s="8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G26" s="10" t="n">
        <v>44460</v>
      </c>
      <c r="H26" s="1" t="s">
        <v>73</v>
      </c>
      <c r="I26" s="2" t="s">
        <v>74</v>
      </c>
      <c r="J26" s="2" t="s">
        <v>75</v>
      </c>
    </row>
    <row r="27" customFormat="false" ht="18.7" hidden="false" customHeight="true" outlineLevel="0" collapsed="false">
      <c r="A27" s="1" t="n">
        <v>26</v>
      </c>
      <c r="B27" s="8" t="str">
        <f aca="false">HYPERLINK("https://mncourtfraud.com/file/27-CR-20-2581.pdf","27-CR-20-2581")</f>
        <v>27-CR-20-2581</v>
      </c>
      <c r="C27" s="9" t="str">
        <f aca="false">HYPERLINK("https://mncourtfraud.com/file/MBH-8.zip","MBH-8.zip")</f>
        <v>MBH-8.zip</v>
      </c>
      <c r="D27" s="2" t="s">
        <v>17</v>
      </c>
      <c r="E27" s="2" t="s">
        <v>72</v>
      </c>
      <c r="F27" s="8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G27" s="10" t="n">
        <v>44460</v>
      </c>
      <c r="H27" s="1" t="s">
        <v>73</v>
      </c>
      <c r="I27" s="2" t="s">
        <v>74</v>
      </c>
      <c r="J27" s="2" t="s">
        <v>75</v>
      </c>
    </row>
    <row r="28" customFormat="false" ht="18.7" hidden="false" customHeight="true" outlineLevel="0" collapsed="false">
      <c r="A28" s="1" t="n">
        <v>27</v>
      </c>
      <c r="B28" s="8" t="str">
        <f aca="false">HYPERLINK("https://mncourtfraud.com/file/27-CR-20-5618.pdf","27-CR-20-5618")</f>
        <v>27-CR-20-5618</v>
      </c>
      <c r="C28" s="9" t="str">
        <f aca="false">HYPERLINK("https://mncourtfraud.com/file/MBH-8.zip","MBH-8.zip")</f>
        <v>MBH-8.zip</v>
      </c>
      <c r="D28" s="2" t="s">
        <v>17</v>
      </c>
      <c r="E28" s="2" t="s">
        <v>72</v>
      </c>
      <c r="F28" s="8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G28" s="10" t="n">
        <v>44460</v>
      </c>
      <c r="H28" s="1" t="s">
        <v>73</v>
      </c>
      <c r="I28" s="2" t="s">
        <v>74</v>
      </c>
      <c r="J28" s="2" t="s">
        <v>75</v>
      </c>
    </row>
    <row r="29" customFormat="false" ht="18.7" hidden="false" customHeight="true" outlineLevel="0" collapsed="false">
      <c r="A29" s="1" t="n">
        <v>28</v>
      </c>
      <c r="B29" s="8" t="str">
        <f aca="false">HYPERLINK("https://mncourtfraud.com/file/27-CR-20-693.pdf","27-CR-20-693")</f>
        <v>27-CR-20-693</v>
      </c>
      <c r="C29" s="9" t="str">
        <f aca="false">HYPERLINK("https://mncourtfraud.com/file/MBH-8.zip","MBH-8.zip")</f>
        <v>MBH-8.zip</v>
      </c>
      <c r="D29" s="2" t="s">
        <v>17</v>
      </c>
      <c r="E29" s="2" t="s">
        <v>72</v>
      </c>
      <c r="F29" s="8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G29" s="10" t="n">
        <v>44460</v>
      </c>
      <c r="H29" s="1" t="s">
        <v>73</v>
      </c>
      <c r="I29" s="2" t="s">
        <v>74</v>
      </c>
      <c r="J29" s="2" t="s">
        <v>75</v>
      </c>
    </row>
    <row r="30" customFormat="false" ht="18.7" hidden="false" customHeight="true" outlineLevel="0" collapsed="false">
      <c r="A30" s="1" t="n">
        <v>29</v>
      </c>
      <c r="B30" s="8" t="str">
        <f aca="false">HYPERLINK("https://mncourtfraud.com/file/27-CR-21-10185.pdf","27-CR-21-10185")</f>
        <v>27-CR-21-10185</v>
      </c>
      <c r="C30" s="9" t="str">
        <f aca="false">HYPERLINK("https://mncourtfraud.com/file/MBH-8.zip","MBH-8.zip")</f>
        <v>MBH-8.zip</v>
      </c>
      <c r="D30" s="2" t="s">
        <v>17</v>
      </c>
      <c r="E30" s="2" t="s">
        <v>72</v>
      </c>
      <c r="F30" s="8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G30" s="10" t="n">
        <v>44460</v>
      </c>
      <c r="H30" s="1" t="s">
        <v>73</v>
      </c>
      <c r="I30" s="2" t="s">
        <v>74</v>
      </c>
      <c r="J30" s="2" t="s">
        <v>75</v>
      </c>
    </row>
    <row r="31" customFormat="false" ht="18.7" hidden="false" customHeight="true" outlineLevel="0" collapsed="false">
      <c r="A31" s="1" t="n">
        <v>30</v>
      </c>
      <c r="B31" s="8" t="str">
        <f aca="false">HYPERLINK("https://mncourtfraud.com/file/27-CR-21-12714.pdf","27-CR-21-12714")</f>
        <v>27-CR-21-12714</v>
      </c>
      <c r="C31" s="9" t="str">
        <f aca="false">HYPERLINK("https://mncourtfraud.com/file/MBH-8.zip","MBH-8.zip")</f>
        <v>MBH-8.zip</v>
      </c>
      <c r="D31" s="2" t="s">
        <v>17</v>
      </c>
      <c r="E31" s="2" t="s">
        <v>72</v>
      </c>
      <c r="F31" s="8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G31" s="10" t="n">
        <v>44460</v>
      </c>
      <c r="H31" s="1" t="s">
        <v>73</v>
      </c>
      <c r="I31" s="2" t="s">
        <v>74</v>
      </c>
      <c r="J31" s="2" t="s">
        <v>75</v>
      </c>
    </row>
    <row r="32" customFormat="false" ht="18.7" hidden="false" customHeight="true" outlineLevel="0" collapsed="false">
      <c r="A32" s="1" t="n">
        <v>31</v>
      </c>
      <c r="B32" s="8" t="str">
        <f aca="false">HYPERLINK("https://mncourtfraud.com/file/27-CR-21-12749.pdf","27-CR-21-12749")</f>
        <v>27-CR-21-12749</v>
      </c>
      <c r="C32" s="9" t="str">
        <f aca="false">HYPERLINK("https://mncourtfraud.com/file/MBH-8.zip","MBH-8.zip")</f>
        <v>MBH-8.zip</v>
      </c>
      <c r="D32" s="2" t="s">
        <v>17</v>
      </c>
      <c r="E32" s="2" t="s">
        <v>72</v>
      </c>
      <c r="F32" s="8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G32" s="10" t="n">
        <v>44460</v>
      </c>
      <c r="H32" s="1" t="s">
        <v>73</v>
      </c>
      <c r="I32" s="2" t="s">
        <v>74</v>
      </c>
      <c r="J32" s="2" t="s">
        <v>75</v>
      </c>
    </row>
    <row r="33" customFormat="false" ht="18.7" hidden="false" customHeight="true" outlineLevel="0" collapsed="false">
      <c r="A33" s="1" t="n">
        <v>32</v>
      </c>
      <c r="B33" s="8" t="str">
        <f aca="false">HYPERLINK("https://mncourtfraud.com/file/27-CR-21-12762.pdf","27-CR-21-12762")</f>
        <v>27-CR-21-12762</v>
      </c>
      <c r="C33" s="9" t="str">
        <f aca="false">HYPERLINK("https://mncourtfraud.com/file/MBH-8.zip","MBH-8.zip")</f>
        <v>MBH-8.zip</v>
      </c>
      <c r="D33" s="2" t="s">
        <v>17</v>
      </c>
      <c r="E33" s="2" t="s">
        <v>72</v>
      </c>
      <c r="F33" s="8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G33" s="10" t="n">
        <v>44460</v>
      </c>
      <c r="H33" s="1" t="s">
        <v>73</v>
      </c>
      <c r="I33" s="2" t="s">
        <v>74</v>
      </c>
      <c r="J33" s="2" t="s">
        <v>75</v>
      </c>
    </row>
    <row r="34" customFormat="false" ht="18.7" hidden="false" customHeight="true" outlineLevel="0" collapsed="false">
      <c r="A34" s="1" t="n">
        <v>33</v>
      </c>
      <c r="B34" s="8" t="str">
        <f aca="false">HYPERLINK("https://mncourtfraud.com/file/27-CR-21-12947.pdf","27-CR-21-12947")</f>
        <v>27-CR-21-12947</v>
      </c>
      <c r="C34" s="9" t="str">
        <f aca="false">HYPERLINK("https://mncourtfraud.com/file/MBH-8.zip","MBH-8.zip")</f>
        <v>MBH-8.zip</v>
      </c>
      <c r="D34" s="2" t="s">
        <v>17</v>
      </c>
      <c r="E34" s="2" t="s">
        <v>72</v>
      </c>
      <c r="F34" s="8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G34" s="10" t="n">
        <v>44460</v>
      </c>
      <c r="H34" s="1" t="s">
        <v>73</v>
      </c>
      <c r="I34" s="2" t="s">
        <v>74</v>
      </c>
      <c r="J34" s="2" t="s">
        <v>75</v>
      </c>
    </row>
    <row r="35" customFormat="false" ht="18.7" hidden="false" customHeight="true" outlineLevel="0" collapsed="false">
      <c r="A35" s="1" t="n">
        <v>34</v>
      </c>
      <c r="B35" s="8" t="str">
        <f aca="false">HYPERLINK("https://mncourtfraud.com/file/27-CR-21-13144.pdf","27-CR-21-13144")</f>
        <v>27-CR-21-13144</v>
      </c>
      <c r="C35" s="9" t="str">
        <f aca="false">HYPERLINK("https://mncourtfraud.com/file/MBH-8.zip","MBH-8.zip")</f>
        <v>MBH-8.zip</v>
      </c>
      <c r="D35" s="2" t="s">
        <v>17</v>
      </c>
      <c r="E35" s="2" t="s">
        <v>72</v>
      </c>
      <c r="F35" s="8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G35" s="10" t="n">
        <v>44460</v>
      </c>
      <c r="H35" s="1" t="s">
        <v>73</v>
      </c>
      <c r="I35" s="2" t="s">
        <v>74</v>
      </c>
      <c r="J35" s="2" t="s">
        <v>75</v>
      </c>
    </row>
    <row r="36" customFormat="false" ht="18.7" hidden="false" customHeight="true" outlineLevel="0" collapsed="false">
      <c r="A36" s="1" t="n">
        <v>35</v>
      </c>
      <c r="B36" s="8" t="str">
        <f aca="false">HYPERLINK("https://mncourtfraud.com/file/27-CR-21-13146.pdf","27-CR-21-13146")</f>
        <v>27-CR-21-13146</v>
      </c>
      <c r="C36" s="9" t="str">
        <f aca="false">HYPERLINK("https://mncourtfraud.com/file/MBH-8.zip","MBH-8.zip")</f>
        <v>MBH-8.zip</v>
      </c>
      <c r="D36" s="2" t="s">
        <v>17</v>
      </c>
      <c r="E36" s="2" t="s">
        <v>72</v>
      </c>
      <c r="F36" s="8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G36" s="10" t="n">
        <v>44460</v>
      </c>
      <c r="H36" s="1" t="s">
        <v>73</v>
      </c>
      <c r="I36" s="2" t="s">
        <v>74</v>
      </c>
      <c r="J36" s="2" t="s">
        <v>75</v>
      </c>
    </row>
    <row r="37" customFormat="false" ht="18.7" hidden="false" customHeight="true" outlineLevel="0" collapsed="false">
      <c r="A37" s="1" t="n">
        <v>36</v>
      </c>
      <c r="B37" s="8" t="str">
        <f aca="false">HYPERLINK("https://mncourtfraud.com/file/27-CR-21-13147.pdf","27-CR-21-13147")</f>
        <v>27-CR-21-13147</v>
      </c>
      <c r="C37" s="9" t="str">
        <f aca="false">HYPERLINK("https://mncourtfraud.com/file/MBH-8.zip","MBH-8.zip")</f>
        <v>MBH-8.zip</v>
      </c>
      <c r="D37" s="2" t="s">
        <v>17</v>
      </c>
      <c r="E37" s="2" t="s">
        <v>72</v>
      </c>
      <c r="F37" s="8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G37" s="10" t="n">
        <v>44460</v>
      </c>
      <c r="H37" s="1" t="s">
        <v>73</v>
      </c>
      <c r="I37" s="2" t="s">
        <v>74</v>
      </c>
      <c r="J37" s="2" t="s">
        <v>75</v>
      </c>
    </row>
    <row r="38" customFormat="false" ht="18.7" hidden="false" customHeight="true" outlineLevel="0" collapsed="false">
      <c r="A38" s="1" t="n">
        <v>37</v>
      </c>
      <c r="B38" s="8" t="str">
        <f aca="false">HYPERLINK("https://mncourtfraud.com/file/27-CR-21-13150.pdf","27-CR-21-13150")</f>
        <v>27-CR-21-13150</v>
      </c>
      <c r="C38" s="9" t="str">
        <f aca="false">HYPERLINK("https://mncourtfraud.com/file/MBH-8.zip","MBH-8.zip")</f>
        <v>MBH-8.zip</v>
      </c>
      <c r="D38" s="2" t="s">
        <v>17</v>
      </c>
      <c r="E38" s="2" t="s">
        <v>72</v>
      </c>
      <c r="F38" s="8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G38" s="10" t="n">
        <v>44460</v>
      </c>
      <c r="H38" s="1" t="s">
        <v>73</v>
      </c>
      <c r="I38" s="2" t="s">
        <v>74</v>
      </c>
      <c r="J38" s="2" t="s">
        <v>75</v>
      </c>
    </row>
    <row r="39" customFormat="false" ht="18.7" hidden="false" customHeight="true" outlineLevel="0" collapsed="false">
      <c r="A39" s="1" t="n">
        <v>38</v>
      </c>
      <c r="B39" s="8" t="str">
        <f aca="false">HYPERLINK("https://mncourtfraud.com/file/27-CR-21-2803.pdf","27-CR-21-2803")</f>
        <v>27-CR-21-2803</v>
      </c>
      <c r="C39" s="9" t="str">
        <f aca="false">HYPERLINK("https://mncourtfraud.com/file/MBH-8.zip","MBH-8.zip")</f>
        <v>MBH-8.zip</v>
      </c>
      <c r="D39" s="2" t="s">
        <v>17</v>
      </c>
      <c r="E39" s="2" t="s">
        <v>72</v>
      </c>
      <c r="F39" s="8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G39" s="10" t="n">
        <v>44460</v>
      </c>
      <c r="H39" s="1" t="s">
        <v>73</v>
      </c>
      <c r="I39" s="2" t="s">
        <v>74</v>
      </c>
      <c r="J39" s="2" t="s">
        <v>75</v>
      </c>
    </row>
    <row r="40" customFormat="false" ht="18.7" hidden="false" customHeight="true" outlineLevel="0" collapsed="false">
      <c r="A40" s="1" t="n">
        <v>39</v>
      </c>
      <c r="B40" s="8" t="str">
        <f aca="false">HYPERLINK("https://mncourtfraud.com/file/27-CR-21-4099.pdf","27-CR-21-4099")</f>
        <v>27-CR-21-4099</v>
      </c>
      <c r="C40" s="9" t="str">
        <f aca="false">HYPERLINK("https://mncourtfraud.com/file/MBH-8.zip","MBH-8.zip")</f>
        <v>MBH-8.zip</v>
      </c>
      <c r="D40" s="2" t="s">
        <v>17</v>
      </c>
      <c r="E40" s="2" t="s">
        <v>72</v>
      </c>
      <c r="F40" s="8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G40" s="10" t="n">
        <v>44460</v>
      </c>
      <c r="H40" s="1" t="s">
        <v>73</v>
      </c>
      <c r="I40" s="2" t="s">
        <v>74</v>
      </c>
      <c r="J40" s="2" t="s">
        <v>75</v>
      </c>
    </row>
    <row r="41" customFormat="false" ht="18.7" hidden="false" customHeight="true" outlineLevel="0" collapsed="false">
      <c r="A41" s="1" t="n">
        <v>40</v>
      </c>
      <c r="B41" s="8"/>
      <c r="F41" s="8"/>
      <c r="G41" s="10"/>
    </row>
    <row r="42" customFormat="false" ht="18.7" hidden="false" customHeight="true" outlineLevel="0" collapsed="false">
      <c r="A42" s="1" t="n">
        <v>41</v>
      </c>
      <c r="B42" s="8" t="str">
        <f aca="false">HYPERLINK("https://mncourtfraud.com/file/27-CR-19-26893.pdf","27-CR-19-26893")</f>
        <v>27-CR-19-26893</v>
      </c>
      <c r="C42" s="9" t="str">
        <f aca="false">HYPERLINK("https://mncourtfraud.com/file/MBH-9.zip","MBH-9.zip")</f>
        <v>MBH-9.zip</v>
      </c>
      <c r="D42" s="2" t="s">
        <v>17</v>
      </c>
      <c r="E42" s="2" t="s">
        <v>72</v>
      </c>
      <c r="F42" s="8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G42" s="10" t="n">
        <v>44468</v>
      </c>
      <c r="H42" s="1" t="s">
        <v>76</v>
      </c>
      <c r="I42" s="2" t="s">
        <v>74</v>
      </c>
      <c r="J42" s="2" t="s">
        <v>77</v>
      </c>
    </row>
    <row r="43" customFormat="false" ht="18.7" hidden="false" customHeight="true" outlineLevel="0" collapsed="false">
      <c r="A43" s="1" t="n">
        <v>42</v>
      </c>
      <c r="B43" s="8" t="str">
        <f aca="false">HYPERLINK("https://mncourtfraud.com/file/27-CR-19-4578.pdf","27-CR-19-4578")</f>
        <v>27-CR-19-4578</v>
      </c>
      <c r="C43" s="9" t="str">
        <f aca="false">HYPERLINK("https://mncourtfraud.com/file/MBH-9.zip","MBH-9.zip")</f>
        <v>MBH-9.zip</v>
      </c>
      <c r="D43" s="2" t="s">
        <v>17</v>
      </c>
      <c r="E43" s="2" t="s">
        <v>72</v>
      </c>
      <c r="F43" s="8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G43" s="10" t="n">
        <v>44468</v>
      </c>
      <c r="H43" s="1" t="s">
        <v>76</v>
      </c>
      <c r="I43" s="2" t="s">
        <v>74</v>
      </c>
      <c r="J43" s="2" t="s">
        <v>77</v>
      </c>
    </row>
    <row r="44" customFormat="false" ht="18.7" hidden="false" customHeight="true" outlineLevel="0" collapsed="false">
      <c r="A44" s="1" t="n">
        <v>43</v>
      </c>
      <c r="B44" s="8" t="str">
        <f aca="false">HYPERLINK("https://mncourtfraud.com/file/27-CR-19-5875.pdf","27-CR-19-5875")</f>
        <v>27-CR-19-5875</v>
      </c>
      <c r="C44" s="9" t="str">
        <f aca="false">HYPERLINK("https://mncourtfraud.com/file/MBH-9.zip","MBH-9.zip")</f>
        <v>MBH-9.zip</v>
      </c>
      <c r="D44" s="2" t="s">
        <v>17</v>
      </c>
      <c r="E44" s="2" t="s">
        <v>72</v>
      </c>
      <c r="F44" s="8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G44" s="10" t="n">
        <v>44468</v>
      </c>
      <c r="H44" s="1" t="s">
        <v>76</v>
      </c>
      <c r="I44" s="2" t="s">
        <v>74</v>
      </c>
      <c r="J44" s="2" t="s">
        <v>77</v>
      </c>
    </row>
    <row r="45" customFormat="false" ht="18.7" hidden="false" customHeight="true" outlineLevel="0" collapsed="false">
      <c r="A45" s="1" t="n">
        <v>44</v>
      </c>
      <c r="B45" s="8" t="str">
        <f aca="false">HYPERLINK("https://mncourtfraud.com/file/27-CR-20-14626.pdf","27-CR-20-14626")</f>
        <v>27-CR-20-14626</v>
      </c>
      <c r="C45" s="9" t="str">
        <f aca="false">HYPERLINK("https://mncourtfraud.com/file/MBH-9.zip","MBH-9.zip")</f>
        <v>MBH-9.zip</v>
      </c>
      <c r="D45" s="2" t="s">
        <v>17</v>
      </c>
      <c r="E45" s="2" t="s">
        <v>72</v>
      </c>
      <c r="F45" s="8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G45" s="10" t="n">
        <v>44468</v>
      </c>
      <c r="H45" s="1" t="s">
        <v>76</v>
      </c>
      <c r="I45" s="2" t="s">
        <v>74</v>
      </c>
      <c r="J45" s="2" t="s">
        <v>77</v>
      </c>
    </row>
    <row r="46" customFormat="false" ht="18.7" hidden="false" customHeight="true" outlineLevel="0" collapsed="false">
      <c r="A46" s="1" t="n">
        <v>45</v>
      </c>
      <c r="B46" s="8" t="str">
        <f aca="false">HYPERLINK("https://mncourtfraud.com/file/27-CR-20-25524.pdf","27-CR-20-25524")</f>
        <v>27-CR-20-25524</v>
      </c>
      <c r="C46" s="9" t="str">
        <f aca="false">HYPERLINK("https://mncourtfraud.com/file/MBH-9.zip","MBH-9.zip")</f>
        <v>MBH-9.zip</v>
      </c>
      <c r="D46" s="2" t="s">
        <v>17</v>
      </c>
      <c r="E46" s="2" t="s">
        <v>72</v>
      </c>
      <c r="F46" s="8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G46" s="10" t="n">
        <v>44468</v>
      </c>
      <c r="H46" s="1" t="s">
        <v>76</v>
      </c>
      <c r="I46" s="2" t="s">
        <v>74</v>
      </c>
      <c r="J46" s="2" t="s">
        <v>77</v>
      </c>
    </row>
    <row r="47" customFormat="false" ht="18.7" hidden="false" customHeight="true" outlineLevel="0" collapsed="false">
      <c r="A47" s="1" t="n">
        <v>46</v>
      </c>
      <c r="B47" s="8" t="str">
        <f aca="false">HYPERLINK("https://mncourtfraud.com/file/27-CR-20-2581.pdf","27-CR-20-2581")</f>
        <v>27-CR-20-2581</v>
      </c>
      <c r="C47" s="9" t="str">
        <f aca="false">HYPERLINK("https://mncourtfraud.com/file/MBH-9.zip","MBH-9.zip")</f>
        <v>MBH-9.zip</v>
      </c>
      <c r="D47" s="2" t="s">
        <v>17</v>
      </c>
      <c r="E47" s="2" t="s">
        <v>72</v>
      </c>
      <c r="F47" s="8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G47" s="10" t="n">
        <v>44468</v>
      </c>
      <c r="H47" s="1" t="s">
        <v>76</v>
      </c>
      <c r="I47" s="2" t="s">
        <v>74</v>
      </c>
      <c r="J47" s="2" t="s">
        <v>77</v>
      </c>
    </row>
    <row r="48" customFormat="false" ht="18.7" hidden="false" customHeight="true" outlineLevel="0" collapsed="false">
      <c r="A48" s="1" t="n">
        <v>47</v>
      </c>
      <c r="B48" s="8" t="str">
        <f aca="false">HYPERLINK("https://mncourtfraud.com/file/27-CR-20-5618.pdf","27-CR-20-5618")</f>
        <v>27-CR-20-5618</v>
      </c>
      <c r="C48" s="9" t="str">
        <f aca="false">HYPERLINK("https://mncourtfraud.com/file/MBH-9.zip","MBH-9.zip")</f>
        <v>MBH-9.zip</v>
      </c>
      <c r="D48" s="2" t="s">
        <v>17</v>
      </c>
      <c r="E48" s="2" t="s">
        <v>72</v>
      </c>
      <c r="F48" s="8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G48" s="10" t="n">
        <v>44468</v>
      </c>
      <c r="H48" s="1" t="s">
        <v>76</v>
      </c>
      <c r="I48" s="2" t="s">
        <v>74</v>
      </c>
      <c r="J48" s="2" t="s">
        <v>77</v>
      </c>
    </row>
    <row r="49" customFormat="false" ht="18.7" hidden="false" customHeight="true" outlineLevel="0" collapsed="false">
      <c r="A49" s="1" t="n">
        <v>48</v>
      </c>
      <c r="B49" s="8" t="str">
        <f aca="false">HYPERLINK("https://mncourtfraud.com/file/27-CR-20-693.pdf","27-CR-20-693")</f>
        <v>27-CR-20-693</v>
      </c>
      <c r="C49" s="9" t="str">
        <f aca="false">HYPERLINK("https://mncourtfraud.com/file/MBH-9.zip","MBH-9.zip")</f>
        <v>MBH-9.zip</v>
      </c>
      <c r="D49" s="2" t="s">
        <v>17</v>
      </c>
      <c r="E49" s="2" t="s">
        <v>72</v>
      </c>
      <c r="F49" s="8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G49" s="10" t="n">
        <v>44468</v>
      </c>
      <c r="H49" s="1" t="s">
        <v>76</v>
      </c>
      <c r="I49" s="2" t="s">
        <v>74</v>
      </c>
      <c r="J49" s="2" t="s">
        <v>77</v>
      </c>
    </row>
    <row r="50" customFormat="false" ht="18.7" hidden="false" customHeight="true" outlineLevel="0" collapsed="false">
      <c r="A50" s="1" t="n">
        <v>49</v>
      </c>
      <c r="B50" s="8" t="str">
        <f aca="false">HYPERLINK("https://mncourtfraud.com/file/27-CR-21-10185.pdf","27-CR-21-10185")</f>
        <v>27-CR-21-10185</v>
      </c>
      <c r="C50" s="9" t="str">
        <f aca="false">HYPERLINK("https://mncourtfraud.com/file/MBH-9.zip","MBH-9.zip")</f>
        <v>MBH-9.zip</v>
      </c>
      <c r="D50" s="2" t="s">
        <v>17</v>
      </c>
      <c r="E50" s="2" t="s">
        <v>72</v>
      </c>
      <c r="F50" s="8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G50" s="10" t="n">
        <v>44468</v>
      </c>
      <c r="H50" s="1" t="s">
        <v>76</v>
      </c>
      <c r="I50" s="2" t="s">
        <v>74</v>
      </c>
      <c r="J50" s="2" t="s">
        <v>77</v>
      </c>
    </row>
    <row r="51" customFormat="false" ht="18.7" hidden="false" customHeight="true" outlineLevel="0" collapsed="false">
      <c r="A51" s="1" t="n">
        <v>50</v>
      </c>
      <c r="B51" s="8" t="str">
        <f aca="false">HYPERLINK("https://mncourtfraud.com/file/27-CR-21-12714.pdf","27-CR-21-12714")</f>
        <v>27-CR-21-12714</v>
      </c>
      <c r="C51" s="9" t="str">
        <f aca="false">HYPERLINK("https://mncourtfraud.com/file/MBH-9.zip","MBH-9.zip")</f>
        <v>MBH-9.zip</v>
      </c>
      <c r="D51" s="2" t="s">
        <v>17</v>
      </c>
      <c r="E51" s="2" t="s">
        <v>72</v>
      </c>
      <c r="F51" s="8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G51" s="10" t="n">
        <v>44468</v>
      </c>
      <c r="H51" s="1" t="s">
        <v>76</v>
      </c>
      <c r="I51" s="2" t="s">
        <v>74</v>
      </c>
      <c r="J51" s="2" t="s">
        <v>77</v>
      </c>
    </row>
    <row r="52" customFormat="false" ht="18.7" hidden="false" customHeight="true" outlineLevel="0" collapsed="false">
      <c r="A52" s="1" t="n">
        <v>51</v>
      </c>
      <c r="B52" s="8" t="str">
        <f aca="false">HYPERLINK("https://mncourtfraud.com/file/27-CR-21-12749.pdf","27-CR-21-12749")</f>
        <v>27-CR-21-12749</v>
      </c>
      <c r="C52" s="9" t="str">
        <f aca="false">HYPERLINK("https://mncourtfraud.com/file/MBH-9.zip","MBH-9.zip")</f>
        <v>MBH-9.zip</v>
      </c>
      <c r="D52" s="2" t="s">
        <v>17</v>
      </c>
      <c r="E52" s="2" t="s">
        <v>72</v>
      </c>
      <c r="F52" s="8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G52" s="10" t="n">
        <v>44468</v>
      </c>
      <c r="H52" s="1" t="s">
        <v>76</v>
      </c>
      <c r="I52" s="2" t="s">
        <v>74</v>
      </c>
      <c r="J52" s="2" t="s">
        <v>77</v>
      </c>
    </row>
    <row r="53" customFormat="false" ht="18.7" hidden="false" customHeight="true" outlineLevel="0" collapsed="false">
      <c r="A53" s="1" t="n">
        <v>52</v>
      </c>
      <c r="B53" s="8" t="str">
        <f aca="false">HYPERLINK("https://mncourtfraud.com/file/27-CR-21-12762.pdf","27-CR-21-12762")</f>
        <v>27-CR-21-12762</v>
      </c>
      <c r="C53" s="9" t="str">
        <f aca="false">HYPERLINK("https://mncourtfraud.com/file/MBH-9.zip","MBH-9.zip")</f>
        <v>MBH-9.zip</v>
      </c>
      <c r="D53" s="2" t="s">
        <v>17</v>
      </c>
      <c r="E53" s="2" t="s">
        <v>72</v>
      </c>
      <c r="F53" s="8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G53" s="10" t="n">
        <v>44468</v>
      </c>
      <c r="H53" s="1" t="s">
        <v>76</v>
      </c>
      <c r="I53" s="2" t="s">
        <v>74</v>
      </c>
      <c r="J53" s="2" t="s">
        <v>77</v>
      </c>
    </row>
    <row r="54" customFormat="false" ht="18.7" hidden="false" customHeight="true" outlineLevel="0" collapsed="false">
      <c r="A54" s="1" t="n">
        <v>53</v>
      </c>
      <c r="B54" s="8" t="str">
        <f aca="false">HYPERLINK("https://mncourtfraud.com/file/27-CR-21-12947.pdf","27-CR-21-12947")</f>
        <v>27-CR-21-12947</v>
      </c>
      <c r="C54" s="9" t="str">
        <f aca="false">HYPERLINK("https://mncourtfraud.com/file/MBH-9.zip","MBH-9.zip")</f>
        <v>MBH-9.zip</v>
      </c>
      <c r="D54" s="2" t="s">
        <v>17</v>
      </c>
      <c r="E54" s="2" t="s">
        <v>72</v>
      </c>
      <c r="F54" s="8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G54" s="10" t="n">
        <v>44468</v>
      </c>
      <c r="H54" s="1" t="s">
        <v>76</v>
      </c>
      <c r="I54" s="2" t="s">
        <v>74</v>
      </c>
      <c r="J54" s="2" t="s">
        <v>77</v>
      </c>
    </row>
    <row r="55" customFormat="false" ht="18.7" hidden="false" customHeight="true" outlineLevel="0" collapsed="false">
      <c r="A55" s="1" t="n">
        <v>54</v>
      </c>
      <c r="B55" s="8" t="str">
        <f aca="false">HYPERLINK("https://mncourtfraud.com/file/27-CR-21-13144.pdf","27-CR-21-13144")</f>
        <v>27-CR-21-13144</v>
      </c>
      <c r="C55" s="9" t="str">
        <f aca="false">HYPERLINK("https://mncourtfraud.com/file/MBH-9.zip","MBH-9.zip")</f>
        <v>MBH-9.zip</v>
      </c>
      <c r="D55" s="2" t="s">
        <v>17</v>
      </c>
      <c r="E55" s="2" t="s">
        <v>72</v>
      </c>
      <c r="F55" s="8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G55" s="10" t="n">
        <v>44468</v>
      </c>
      <c r="H55" s="1" t="s">
        <v>76</v>
      </c>
      <c r="I55" s="2" t="s">
        <v>74</v>
      </c>
      <c r="J55" s="2" t="s">
        <v>77</v>
      </c>
    </row>
    <row r="56" customFormat="false" ht="18.7" hidden="false" customHeight="true" outlineLevel="0" collapsed="false">
      <c r="A56" s="1" t="n">
        <v>55</v>
      </c>
      <c r="B56" s="8" t="str">
        <f aca="false">HYPERLINK("https://mncourtfraud.com/file/27-CR-21-13146.pdf","27-CR-21-13146")</f>
        <v>27-CR-21-13146</v>
      </c>
      <c r="C56" s="9" t="str">
        <f aca="false">HYPERLINK("https://mncourtfraud.com/file/MBH-9.zip","MBH-9.zip")</f>
        <v>MBH-9.zip</v>
      </c>
      <c r="D56" s="2" t="s">
        <v>17</v>
      </c>
      <c r="E56" s="2" t="s">
        <v>72</v>
      </c>
      <c r="F56" s="8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G56" s="10" t="n">
        <v>44468</v>
      </c>
      <c r="H56" s="1" t="s">
        <v>76</v>
      </c>
      <c r="I56" s="2" t="s">
        <v>74</v>
      </c>
      <c r="J56" s="2" t="s">
        <v>77</v>
      </c>
    </row>
    <row r="57" customFormat="false" ht="18.7" hidden="false" customHeight="true" outlineLevel="0" collapsed="false">
      <c r="A57" s="1" t="n">
        <v>56</v>
      </c>
      <c r="B57" s="8" t="str">
        <f aca="false">HYPERLINK("https://mncourtfraud.com/file/27-CR-21-13147.pdf","27-CR-21-13147")</f>
        <v>27-CR-21-13147</v>
      </c>
      <c r="C57" s="9" t="str">
        <f aca="false">HYPERLINK("https://mncourtfraud.com/file/MBH-9.zip","MBH-9.zip")</f>
        <v>MBH-9.zip</v>
      </c>
      <c r="D57" s="2" t="s">
        <v>17</v>
      </c>
      <c r="E57" s="2" t="s">
        <v>72</v>
      </c>
      <c r="F57" s="8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G57" s="10" t="n">
        <v>44468</v>
      </c>
      <c r="H57" s="1" t="s">
        <v>76</v>
      </c>
      <c r="I57" s="2" t="s">
        <v>74</v>
      </c>
      <c r="J57" s="2" t="s">
        <v>77</v>
      </c>
    </row>
    <row r="58" customFormat="false" ht="18.7" hidden="false" customHeight="true" outlineLevel="0" collapsed="false">
      <c r="A58" s="1" t="n">
        <v>57</v>
      </c>
      <c r="B58" s="8" t="str">
        <f aca="false">HYPERLINK("https://mncourtfraud.com/file/27-CR-21-13150.pdf","27-CR-21-13150")</f>
        <v>27-CR-21-13150</v>
      </c>
      <c r="C58" s="9" t="str">
        <f aca="false">HYPERLINK("https://mncourtfraud.com/file/MBH-9.zip","MBH-9.zip")</f>
        <v>MBH-9.zip</v>
      </c>
      <c r="D58" s="2" t="s">
        <v>17</v>
      </c>
      <c r="E58" s="2" t="s">
        <v>72</v>
      </c>
      <c r="F58" s="8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G58" s="10" t="n">
        <v>44468</v>
      </c>
      <c r="H58" s="1" t="s">
        <v>76</v>
      </c>
      <c r="I58" s="2" t="s">
        <v>74</v>
      </c>
      <c r="J58" s="2" t="s">
        <v>77</v>
      </c>
    </row>
    <row r="59" customFormat="false" ht="18.7" hidden="false" customHeight="true" outlineLevel="0" collapsed="false">
      <c r="A59" s="1" t="n">
        <v>58</v>
      </c>
      <c r="B59" s="8" t="str">
        <f aca="false">HYPERLINK("https://mncourtfraud.com/file/27-CR-21-2803.pdf","27-CR-21-2803")</f>
        <v>27-CR-21-2803</v>
      </c>
      <c r="C59" s="9" t="str">
        <f aca="false">HYPERLINK("https://mncourtfraud.com/file/MBH-9.zip","MBH-9.zip")</f>
        <v>MBH-9.zip</v>
      </c>
      <c r="D59" s="2" t="s">
        <v>17</v>
      </c>
      <c r="E59" s="2" t="s">
        <v>72</v>
      </c>
      <c r="F59" s="8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G59" s="10" t="n">
        <v>44468</v>
      </c>
      <c r="H59" s="1" t="s">
        <v>76</v>
      </c>
      <c r="I59" s="2" t="s">
        <v>74</v>
      </c>
      <c r="J59" s="2" t="s">
        <v>77</v>
      </c>
    </row>
    <row r="60" customFormat="false" ht="18.7" hidden="false" customHeight="true" outlineLevel="0" collapsed="false">
      <c r="A60" s="1" t="n">
        <v>59</v>
      </c>
      <c r="B60" s="8" t="str">
        <f aca="false">HYPERLINK("https://mncourtfraud.com/file/27-CR-21-4099.pdf","27-CR-21-4099")</f>
        <v>27-CR-21-4099</v>
      </c>
      <c r="C60" s="9" t="str">
        <f aca="false">HYPERLINK("https://mncourtfraud.com/file/MBH-9.zip","MBH-9.zip")</f>
        <v>MBH-9.zip</v>
      </c>
      <c r="D60" s="2" t="s">
        <v>17</v>
      </c>
      <c r="E60" s="2" t="s">
        <v>72</v>
      </c>
      <c r="F60" s="8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G60" s="10" t="n">
        <v>44468</v>
      </c>
      <c r="H60" s="1" t="s">
        <v>76</v>
      </c>
      <c r="I60" s="2" t="s">
        <v>74</v>
      </c>
      <c r="J60" s="2" t="s">
        <v>77</v>
      </c>
    </row>
    <row r="61" customFormat="false" ht="18.7" hidden="false" customHeight="true" outlineLevel="0" collapsed="false">
      <c r="A61" s="1" t="n">
        <v>60</v>
      </c>
      <c r="B61" s="8"/>
      <c r="F61" s="8"/>
      <c r="G61" s="10"/>
    </row>
    <row r="62" customFormat="false" ht="18.7" hidden="false" customHeight="true" outlineLevel="0" collapsed="false">
      <c r="A62" s="1" t="n">
        <v>61</v>
      </c>
      <c r="B62" s="8" t="str">
        <f aca="false">HYPERLINK("https://mncourtfraud.com/file/27-CR-19-26893.pdf","27-CR-19-26893")</f>
        <v>27-CR-19-26893</v>
      </c>
      <c r="C62" s="9" t="str">
        <f aca="false">HYPERLINK("https://mncourtfraud.com/file/MBH-10.zip","MBH-10.zip")</f>
        <v>MBH-10.zip</v>
      </c>
      <c r="D62" s="2" t="s">
        <v>17</v>
      </c>
      <c r="E62" s="2" t="s">
        <v>42</v>
      </c>
      <c r="F62" s="8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G62" s="10" t="n">
        <v>44543</v>
      </c>
      <c r="H62" s="1" t="s">
        <v>78</v>
      </c>
      <c r="I62" s="2" t="s">
        <v>79</v>
      </c>
      <c r="J62" s="2" t="s">
        <v>80</v>
      </c>
    </row>
    <row r="63" customFormat="false" ht="18.7" hidden="false" customHeight="true" outlineLevel="0" collapsed="false">
      <c r="A63" s="1" t="n">
        <v>62</v>
      </c>
      <c r="B63" s="8" t="str">
        <f aca="false">HYPERLINK("https://mncourtfraud.com/file/27-CR-19-4578.pdf","27-CR-19-4578")</f>
        <v>27-CR-19-4578</v>
      </c>
      <c r="C63" s="9" t="str">
        <f aca="false">HYPERLINK("https://mncourtfraud.com/file/MBH-10.zip","MBH-10.zip")</f>
        <v>MBH-10.zip</v>
      </c>
      <c r="D63" s="2" t="s">
        <v>17</v>
      </c>
      <c r="E63" s="2" t="s">
        <v>42</v>
      </c>
      <c r="F63" s="8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G63" s="10" t="n">
        <v>44543</v>
      </c>
      <c r="H63" s="1" t="s">
        <v>78</v>
      </c>
      <c r="I63" s="2" t="s">
        <v>79</v>
      </c>
      <c r="J63" s="2" t="s">
        <v>81</v>
      </c>
    </row>
    <row r="64" customFormat="false" ht="18.7" hidden="false" customHeight="true" outlineLevel="0" collapsed="false">
      <c r="A64" s="1" t="n">
        <v>63</v>
      </c>
      <c r="B64" s="8" t="str">
        <f aca="false">HYPERLINK("https://mncourtfraud.com/file/27-CR-19-5875.pdf","27-CR-19-5875")</f>
        <v>27-CR-19-5875</v>
      </c>
      <c r="C64" s="9" t="str">
        <f aca="false">HYPERLINK("https://mncourtfraud.com/file/MBH-10.zip","MBH-10.zip")</f>
        <v>MBH-10.zip</v>
      </c>
      <c r="D64" s="2" t="s">
        <v>17</v>
      </c>
      <c r="E64" s="2" t="s">
        <v>42</v>
      </c>
      <c r="F64" s="8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G64" s="10" t="n">
        <v>44543</v>
      </c>
      <c r="H64" s="1" t="s">
        <v>78</v>
      </c>
      <c r="I64" s="2" t="s">
        <v>79</v>
      </c>
      <c r="J64" s="2" t="s">
        <v>82</v>
      </c>
    </row>
    <row r="65" customFormat="false" ht="18.7" hidden="false" customHeight="true" outlineLevel="0" collapsed="false">
      <c r="A65" s="1" t="n">
        <v>64</v>
      </c>
      <c r="B65" s="8" t="str">
        <f aca="false">HYPERLINK("https://mncourtfraud.com/file/27-CR-20-14626.pdf","27-CR-20-14626")</f>
        <v>27-CR-20-14626</v>
      </c>
      <c r="C65" s="9" t="str">
        <f aca="false">HYPERLINK("https://mncourtfraud.com/file/MBH-10.zip","MBH-10.zip")</f>
        <v>MBH-10.zip</v>
      </c>
      <c r="D65" s="2" t="s">
        <v>17</v>
      </c>
      <c r="E65" s="2" t="s">
        <v>42</v>
      </c>
      <c r="F65" s="8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G65" s="10" t="n">
        <v>44543</v>
      </c>
      <c r="H65" s="1" t="s">
        <v>78</v>
      </c>
      <c r="I65" s="2" t="s">
        <v>79</v>
      </c>
      <c r="J65" s="2" t="s">
        <v>83</v>
      </c>
    </row>
    <row r="66" customFormat="false" ht="18.7" hidden="false" customHeight="true" outlineLevel="0" collapsed="false">
      <c r="A66" s="1" t="n">
        <v>65</v>
      </c>
      <c r="B66" s="8" t="str">
        <f aca="false">HYPERLINK("https://mncourtfraud.com/file/27-CR-20-25524.pdf","27-CR-20-25524")</f>
        <v>27-CR-20-25524</v>
      </c>
      <c r="C66" s="9" t="str">
        <f aca="false">HYPERLINK("https://mncourtfraud.com/file/MBH-10.zip","MBH-10.zip")</f>
        <v>MBH-10.zip</v>
      </c>
      <c r="D66" s="2" t="s">
        <v>17</v>
      </c>
      <c r="E66" s="2" t="s">
        <v>42</v>
      </c>
      <c r="F66" s="8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G66" s="10" t="n">
        <v>44543</v>
      </c>
      <c r="H66" s="1" t="s">
        <v>78</v>
      </c>
      <c r="I66" s="2" t="s">
        <v>79</v>
      </c>
      <c r="J66" s="2" t="s">
        <v>84</v>
      </c>
    </row>
    <row r="67" customFormat="false" ht="18.7" hidden="false" customHeight="true" outlineLevel="0" collapsed="false">
      <c r="A67" s="1" t="n">
        <v>66</v>
      </c>
      <c r="B67" s="8" t="str">
        <f aca="false">HYPERLINK("https://mncourtfraud.com/file/27-CR-20-2581.pdf","27-CR-20-2581")</f>
        <v>27-CR-20-2581</v>
      </c>
      <c r="C67" s="9" t="str">
        <f aca="false">HYPERLINK("https://mncourtfraud.com/file/MBH-10.zip","MBH-10.zip")</f>
        <v>MBH-10.zip</v>
      </c>
      <c r="D67" s="2" t="s">
        <v>17</v>
      </c>
      <c r="E67" s="2" t="s">
        <v>42</v>
      </c>
      <c r="F67" s="8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G67" s="10" t="n">
        <v>44543</v>
      </c>
      <c r="H67" s="1" t="s">
        <v>78</v>
      </c>
      <c r="I67" s="2" t="s">
        <v>79</v>
      </c>
      <c r="J67" s="2" t="s">
        <v>85</v>
      </c>
    </row>
    <row r="68" customFormat="false" ht="18.7" hidden="false" customHeight="true" outlineLevel="0" collapsed="false">
      <c r="A68" s="1" t="n">
        <v>67</v>
      </c>
      <c r="B68" s="8" t="str">
        <f aca="false">HYPERLINK("https://mncourtfraud.com/file/27-CR-20-5618.pdf","27-CR-20-5618")</f>
        <v>27-CR-20-5618</v>
      </c>
      <c r="C68" s="9" t="str">
        <f aca="false">HYPERLINK("https://mncourtfraud.com/file/MBH-10.zip","MBH-10.zip")</f>
        <v>MBH-10.zip</v>
      </c>
      <c r="D68" s="2" t="s">
        <v>17</v>
      </c>
      <c r="E68" s="2" t="s">
        <v>42</v>
      </c>
      <c r="F68" s="8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G68" s="10" t="n">
        <v>44543</v>
      </c>
      <c r="H68" s="1" t="s">
        <v>78</v>
      </c>
      <c r="I68" s="2" t="s">
        <v>79</v>
      </c>
      <c r="J68" s="2" t="s">
        <v>86</v>
      </c>
    </row>
    <row r="69" customFormat="false" ht="18.7" hidden="false" customHeight="true" outlineLevel="0" collapsed="false">
      <c r="A69" s="1" t="n">
        <v>68</v>
      </c>
      <c r="B69" s="8" t="str">
        <f aca="false">HYPERLINK("https://mncourtfraud.com/file/27-CR-20-693.pdf","27-CR-20-693")</f>
        <v>27-CR-20-693</v>
      </c>
      <c r="C69" s="9" t="str">
        <f aca="false">HYPERLINK("https://mncourtfraud.com/file/MBH-10.zip","MBH-10.zip")</f>
        <v>MBH-10.zip</v>
      </c>
      <c r="D69" s="2" t="s">
        <v>17</v>
      </c>
      <c r="E69" s="2" t="s">
        <v>42</v>
      </c>
      <c r="F69" s="8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G69" s="10" t="n">
        <v>44543</v>
      </c>
      <c r="H69" s="1" t="s">
        <v>78</v>
      </c>
      <c r="I69" s="2" t="s">
        <v>79</v>
      </c>
      <c r="J69" s="2" t="s">
        <v>87</v>
      </c>
    </row>
    <row r="70" customFormat="false" ht="18.7" hidden="false" customHeight="true" outlineLevel="0" collapsed="false">
      <c r="A70" s="1" t="n">
        <v>69</v>
      </c>
      <c r="B70" s="8" t="str">
        <f aca="false">HYPERLINK("https://mncourtfraud.com/file/27-CR-21-10185.pdf","27-CR-21-10185")</f>
        <v>27-CR-21-10185</v>
      </c>
      <c r="C70" s="9" t="str">
        <f aca="false">HYPERLINK("https://mncourtfraud.com/file/MBH-10.zip","MBH-10.zip")</f>
        <v>MBH-10.zip</v>
      </c>
      <c r="D70" s="2" t="s">
        <v>17</v>
      </c>
      <c r="E70" s="2" t="s">
        <v>42</v>
      </c>
      <c r="F70" s="8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G70" s="10" t="n">
        <v>44543</v>
      </c>
      <c r="H70" s="1" t="s">
        <v>78</v>
      </c>
      <c r="I70" s="2" t="s">
        <v>79</v>
      </c>
      <c r="J70" s="2" t="s">
        <v>88</v>
      </c>
    </row>
    <row r="71" customFormat="false" ht="18.7" hidden="false" customHeight="true" outlineLevel="0" collapsed="false">
      <c r="A71" s="1" t="n">
        <v>70</v>
      </c>
      <c r="B71" s="8" t="str">
        <f aca="false">HYPERLINK("https://mncourtfraud.com/file/27-CR-21-12714.pdf","27-CR-21-12714")</f>
        <v>27-CR-21-12714</v>
      </c>
      <c r="C71" s="9" t="str">
        <f aca="false">HYPERLINK("https://mncourtfraud.com/file/MBH-10.zip","MBH-10.zip")</f>
        <v>MBH-10.zip</v>
      </c>
      <c r="D71" s="2" t="s">
        <v>17</v>
      </c>
      <c r="E71" s="2" t="s">
        <v>42</v>
      </c>
      <c r="F71" s="8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G71" s="10" t="n">
        <v>44543</v>
      </c>
      <c r="H71" s="1" t="s">
        <v>78</v>
      </c>
      <c r="I71" s="2" t="s">
        <v>79</v>
      </c>
      <c r="J71" s="2" t="s">
        <v>89</v>
      </c>
    </row>
    <row r="72" customFormat="false" ht="18.7" hidden="false" customHeight="true" outlineLevel="0" collapsed="false">
      <c r="A72" s="1" t="n">
        <v>71</v>
      </c>
      <c r="B72" s="8" t="str">
        <f aca="false">HYPERLINK("https://mncourtfraud.com/file/27-CR-21-12749.pdf","27-CR-21-12749")</f>
        <v>27-CR-21-12749</v>
      </c>
      <c r="C72" s="9" t="str">
        <f aca="false">HYPERLINK("https://mncourtfraud.com/file/MBH-10.zip","MBH-10.zip")</f>
        <v>MBH-10.zip</v>
      </c>
      <c r="D72" s="2" t="s">
        <v>17</v>
      </c>
      <c r="E72" s="2" t="s">
        <v>42</v>
      </c>
      <c r="F72" s="8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G72" s="10" t="n">
        <v>44543</v>
      </c>
      <c r="H72" s="1" t="s">
        <v>78</v>
      </c>
      <c r="I72" s="2" t="s">
        <v>79</v>
      </c>
      <c r="J72" s="2" t="s">
        <v>90</v>
      </c>
    </row>
    <row r="73" customFormat="false" ht="18.7" hidden="false" customHeight="true" outlineLevel="0" collapsed="false">
      <c r="A73" s="1" t="n">
        <v>72</v>
      </c>
      <c r="B73" s="8" t="str">
        <f aca="false">HYPERLINK("https://mncourtfraud.com/file/27-CR-21-12762.pdf","27-CR-21-12762")</f>
        <v>27-CR-21-12762</v>
      </c>
      <c r="C73" s="9" t="str">
        <f aca="false">HYPERLINK("https://mncourtfraud.com/file/MBH-10.zip","MBH-10.zip")</f>
        <v>MBH-10.zip</v>
      </c>
      <c r="D73" s="2" t="s">
        <v>17</v>
      </c>
      <c r="E73" s="2" t="s">
        <v>42</v>
      </c>
      <c r="F73" s="8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G73" s="10" t="n">
        <v>44543</v>
      </c>
      <c r="H73" s="1" t="s">
        <v>78</v>
      </c>
      <c r="I73" s="2" t="s">
        <v>79</v>
      </c>
      <c r="J73" s="2" t="s">
        <v>91</v>
      </c>
    </row>
    <row r="74" customFormat="false" ht="18.7" hidden="false" customHeight="true" outlineLevel="0" collapsed="false">
      <c r="A74" s="1" t="n">
        <v>73</v>
      </c>
      <c r="B74" s="8" t="str">
        <f aca="false">HYPERLINK("https://mncourtfraud.com/file/27-CR-21-12947.pdf","27-CR-21-12947")</f>
        <v>27-CR-21-12947</v>
      </c>
      <c r="C74" s="9" t="str">
        <f aca="false">HYPERLINK("https://mncourtfraud.com/file/MBH-10.zip","MBH-10.zip")</f>
        <v>MBH-10.zip</v>
      </c>
      <c r="D74" s="2" t="s">
        <v>17</v>
      </c>
      <c r="E74" s="2" t="s">
        <v>42</v>
      </c>
      <c r="F74" s="8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G74" s="10" t="n">
        <v>44543</v>
      </c>
      <c r="H74" s="1" t="s">
        <v>78</v>
      </c>
      <c r="I74" s="2" t="s">
        <v>79</v>
      </c>
      <c r="J74" s="2" t="s">
        <v>92</v>
      </c>
    </row>
    <row r="75" customFormat="false" ht="18.7" hidden="false" customHeight="true" outlineLevel="0" collapsed="false">
      <c r="A75" s="1" t="n">
        <v>74</v>
      </c>
      <c r="B75" s="8" t="str">
        <f aca="false">HYPERLINK("https://mncourtfraud.com/file/27-CR-21-13144.pdf","27-CR-21-13144")</f>
        <v>27-CR-21-13144</v>
      </c>
      <c r="C75" s="9" t="str">
        <f aca="false">HYPERLINK("https://mncourtfraud.com/file/MBH-10.zip","MBH-10.zip")</f>
        <v>MBH-10.zip</v>
      </c>
      <c r="D75" s="2" t="s">
        <v>17</v>
      </c>
      <c r="E75" s="2" t="s">
        <v>42</v>
      </c>
      <c r="F75" s="8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G75" s="10" t="n">
        <v>44543</v>
      </c>
      <c r="H75" s="1" t="s">
        <v>78</v>
      </c>
      <c r="I75" s="2" t="s">
        <v>79</v>
      </c>
      <c r="J75" s="2" t="s">
        <v>93</v>
      </c>
    </row>
    <row r="76" customFormat="false" ht="18.7" hidden="false" customHeight="true" outlineLevel="0" collapsed="false">
      <c r="A76" s="1" t="n">
        <v>75</v>
      </c>
      <c r="B76" s="8" t="str">
        <f aca="false">HYPERLINK("https://mncourtfraud.com/file/27-CR-21-13146.pdf","27-CR-21-13146")</f>
        <v>27-CR-21-13146</v>
      </c>
      <c r="C76" s="9" t="str">
        <f aca="false">HYPERLINK("https://mncourtfraud.com/file/MBH-10.zip","MBH-10.zip")</f>
        <v>MBH-10.zip</v>
      </c>
      <c r="D76" s="2" t="s">
        <v>17</v>
      </c>
      <c r="E76" s="2" t="s">
        <v>42</v>
      </c>
      <c r="F76" s="8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G76" s="10" t="n">
        <v>44543</v>
      </c>
      <c r="H76" s="1" t="s">
        <v>78</v>
      </c>
      <c r="I76" s="2" t="s">
        <v>79</v>
      </c>
      <c r="J76" s="2" t="s">
        <v>94</v>
      </c>
    </row>
    <row r="77" customFormat="false" ht="18.7" hidden="false" customHeight="true" outlineLevel="0" collapsed="false">
      <c r="A77" s="1" t="n">
        <v>76</v>
      </c>
      <c r="B77" s="8" t="str">
        <f aca="false">HYPERLINK("https://mncourtfraud.com/file/27-CR-21-13147.pdf","27-CR-21-13147")</f>
        <v>27-CR-21-13147</v>
      </c>
      <c r="C77" s="9" t="str">
        <f aca="false">HYPERLINK("https://mncourtfraud.com/file/MBH-10.zip","MBH-10.zip")</f>
        <v>MBH-10.zip</v>
      </c>
      <c r="D77" s="2" t="s">
        <v>17</v>
      </c>
      <c r="E77" s="2" t="s">
        <v>42</v>
      </c>
      <c r="F77" s="8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G77" s="10" t="n">
        <v>44543</v>
      </c>
      <c r="H77" s="1" t="s">
        <v>78</v>
      </c>
      <c r="I77" s="2" t="s">
        <v>79</v>
      </c>
      <c r="J77" s="2" t="s">
        <v>95</v>
      </c>
    </row>
    <row r="78" customFormat="false" ht="18.7" hidden="false" customHeight="true" outlineLevel="0" collapsed="false">
      <c r="A78" s="1" t="n">
        <v>77</v>
      </c>
      <c r="B78" s="8" t="str">
        <f aca="false">HYPERLINK("https://mncourtfraud.com/file/27-CR-21-13150.pdf","27-CR-21-13150")</f>
        <v>27-CR-21-13150</v>
      </c>
      <c r="C78" s="9" t="str">
        <f aca="false">HYPERLINK("https://mncourtfraud.com/file/MBH-10.zip","MBH-10.zip")</f>
        <v>MBH-10.zip</v>
      </c>
      <c r="D78" s="2" t="s">
        <v>17</v>
      </c>
      <c r="E78" s="2" t="s">
        <v>42</v>
      </c>
      <c r="F78" s="8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G78" s="10" t="n">
        <v>44543</v>
      </c>
      <c r="H78" s="1" t="s">
        <v>78</v>
      </c>
      <c r="I78" s="2" t="s">
        <v>79</v>
      </c>
      <c r="J78" s="2" t="s">
        <v>96</v>
      </c>
    </row>
    <row r="79" customFormat="false" ht="18.7" hidden="false" customHeight="true" outlineLevel="0" collapsed="false">
      <c r="A79" s="1" t="n">
        <v>78</v>
      </c>
      <c r="B79" s="8" t="str">
        <f aca="false">HYPERLINK("https://mncourtfraud.com/file/27-CR-21-2803.pdf","27-CR-21-2803")</f>
        <v>27-CR-21-2803</v>
      </c>
      <c r="C79" s="9" t="str">
        <f aca="false">HYPERLINK("https://mncourtfraud.com/file/MBH-10.zip","MBH-10.zip")</f>
        <v>MBH-10.zip</v>
      </c>
      <c r="D79" s="2" t="s">
        <v>17</v>
      </c>
      <c r="E79" s="2" t="s">
        <v>42</v>
      </c>
      <c r="F79" s="8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G79" s="10" t="n">
        <v>44543</v>
      </c>
      <c r="H79" s="1" t="s">
        <v>78</v>
      </c>
      <c r="I79" s="2" t="s">
        <v>79</v>
      </c>
      <c r="J79" s="2" t="s">
        <v>97</v>
      </c>
    </row>
    <row r="80" customFormat="false" ht="18.7" hidden="false" customHeight="true" outlineLevel="0" collapsed="false">
      <c r="A80" s="1" t="n">
        <v>79</v>
      </c>
      <c r="B80" s="8" t="str">
        <f aca="false">HYPERLINK("https://mncourtfraud.com/file/27-CR-21-4099.pdf","27-CR-21-4099")</f>
        <v>27-CR-21-4099</v>
      </c>
      <c r="C80" s="9" t="str">
        <f aca="false">HYPERLINK("https://mncourtfraud.com/file/MBH-10.zip","MBH-10.zip")</f>
        <v>MBH-10.zip</v>
      </c>
      <c r="D80" s="2" t="s">
        <v>17</v>
      </c>
      <c r="E80" s="2" t="s">
        <v>42</v>
      </c>
      <c r="F80" s="8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G80" s="10" t="n">
        <v>44543</v>
      </c>
      <c r="H80" s="1" t="s">
        <v>78</v>
      </c>
      <c r="I80" s="2" t="s">
        <v>79</v>
      </c>
      <c r="J80" s="2" t="s">
        <v>98</v>
      </c>
    </row>
    <row r="81" customFormat="false" ht="18.7" hidden="false" customHeight="true" outlineLevel="0" collapsed="false">
      <c r="A81" s="1" t="n">
        <v>80</v>
      </c>
      <c r="B81" s="8"/>
      <c r="F81" s="8"/>
      <c r="G81" s="10"/>
    </row>
    <row r="82" customFormat="false" ht="18.7" hidden="false" customHeight="true" outlineLevel="0" collapsed="false">
      <c r="A82" s="1" t="n">
        <v>81</v>
      </c>
      <c r="B82" s="8" t="str">
        <f aca="false">HYPERLINK("https://mncourtfraud.com/file/27-CR-19-26893.pdf","27-CR-19-26893")</f>
        <v>27-CR-19-26893</v>
      </c>
      <c r="C82" s="9" t="str">
        <f aca="false">HYPERLINK("https://mncourtfraud.com/file/MBH-11.zip","MBH-11.zip")</f>
        <v>MBH-11.zip</v>
      </c>
      <c r="D82" s="2" t="s">
        <v>17</v>
      </c>
      <c r="E82" s="2" t="s">
        <v>42</v>
      </c>
      <c r="F82" s="8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G82" s="10" t="n">
        <v>44692</v>
      </c>
      <c r="H82" s="1" t="s">
        <v>99</v>
      </c>
      <c r="I82" s="2" t="s">
        <v>100</v>
      </c>
      <c r="J82" s="2" t="s">
        <v>101</v>
      </c>
    </row>
    <row r="83" customFormat="false" ht="18.7" hidden="false" customHeight="true" outlineLevel="0" collapsed="false">
      <c r="A83" s="1" t="n">
        <v>82</v>
      </c>
      <c r="B83" s="8" t="str">
        <f aca="false">HYPERLINK("https://mncourtfraud.com/file/27-CR-19-4578.pdf","27-CR-19-4578")</f>
        <v>27-CR-19-4578</v>
      </c>
      <c r="C83" s="9" t="str">
        <f aca="false">HYPERLINK("https://mncourtfraud.com/file/MBH-11.zip","MBH-11.zip")</f>
        <v>MBH-11.zip</v>
      </c>
      <c r="D83" s="2" t="s">
        <v>17</v>
      </c>
      <c r="E83" s="2" t="s">
        <v>42</v>
      </c>
      <c r="F83" s="8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G83" s="10" t="n">
        <v>44692</v>
      </c>
      <c r="H83" s="1" t="s">
        <v>99</v>
      </c>
      <c r="I83" s="2" t="s">
        <v>100</v>
      </c>
      <c r="J83" s="2" t="s">
        <v>102</v>
      </c>
    </row>
    <row r="84" customFormat="false" ht="18.7" hidden="false" customHeight="true" outlineLevel="0" collapsed="false">
      <c r="A84" s="1" t="n">
        <v>83</v>
      </c>
      <c r="B84" s="8" t="str">
        <f aca="false">HYPERLINK("https://mncourtfraud.com/file/27-CR-19-5875.pdf","27-CR-19-5875")</f>
        <v>27-CR-19-5875</v>
      </c>
      <c r="C84" s="9" t="str">
        <f aca="false">HYPERLINK("https://mncourtfraud.com/file/MBH-11.zip","MBH-11.zip")</f>
        <v>MBH-11.zip</v>
      </c>
      <c r="D84" s="2" t="s">
        <v>17</v>
      </c>
      <c r="E84" s="2" t="s">
        <v>42</v>
      </c>
      <c r="F84" s="8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G84" s="10" t="n">
        <v>44692</v>
      </c>
      <c r="H84" s="1" t="s">
        <v>99</v>
      </c>
      <c r="I84" s="2" t="s">
        <v>100</v>
      </c>
      <c r="J84" s="2" t="s">
        <v>103</v>
      </c>
    </row>
    <row r="85" customFormat="false" ht="18.7" hidden="false" customHeight="true" outlineLevel="0" collapsed="false">
      <c r="A85" s="1" t="n">
        <v>84</v>
      </c>
      <c r="B85" s="8" t="str">
        <f aca="false">HYPERLINK("https://mncourtfraud.com/file/27-CR-20-14626.pdf","27-CR-20-14626")</f>
        <v>27-CR-20-14626</v>
      </c>
      <c r="C85" s="9" t="str">
        <f aca="false">HYPERLINK("https://mncourtfraud.com/file/MBH-11.zip","MBH-11.zip")</f>
        <v>MBH-11.zip</v>
      </c>
      <c r="D85" s="2" t="s">
        <v>17</v>
      </c>
      <c r="E85" s="2" t="s">
        <v>42</v>
      </c>
      <c r="F85" s="8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G85" s="10" t="n">
        <v>44692</v>
      </c>
      <c r="H85" s="1" t="s">
        <v>99</v>
      </c>
      <c r="I85" s="2" t="s">
        <v>100</v>
      </c>
      <c r="J85" s="2" t="s">
        <v>104</v>
      </c>
    </row>
    <row r="86" customFormat="false" ht="18.7" hidden="false" customHeight="true" outlineLevel="0" collapsed="false">
      <c r="A86" s="1" t="n">
        <v>85</v>
      </c>
      <c r="B86" s="8" t="str">
        <f aca="false">HYPERLINK("https://mncourtfraud.com/file/27-CR-20-25524.pdf","27-CR-20-25524")</f>
        <v>27-CR-20-25524</v>
      </c>
      <c r="C86" s="9" t="str">
        <f aca="false">HYPERLINK("https://mncourtfraud.com/file/MBH-11.zip","MBH-11.zip")</f>
        <v>MBH-11.zip</v>
      </c>
      <c r="D86" s="2" t="s">
        <v>17</v>
      </c>
      <c r="E86" s="2" t="s">
        <v>42</v>
      </c>
      <c r="F86" s="8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G86" s="10" t="n">
        <v>44692</v>
      </c>
      <c r="H86" s="1" t="s">
        <v>99</v>
      </c>
      <c r="I86" s="2" t="s">
        <v>100</v>
      </c>
      <c r="J86" s="2" t="s">
        <v>105</v>
      </c>
    </row>
    <row r="87" customFormat="false" ht="18.7" hidden="false" customHeight="true" outlineLevel="0" collapsed="false">
      <c r="A87" s="1" t="n">
        <v>86</v>
      </c>
      <c r="B87" s="8" t="str">
        <f aca="false">HYPERLINK("https://mncourtfraud.com/file/27-CR-20-2581.pdf","27-CR-20-2581")</f>
        <v>27-CR-20-2581</v>
      </c>
      <c r="C87" s="9" t="str">
        <f aca="false">HYPERLINK("https://mncourtfraud.com/file/MBH-11.zip","MBH-11.zip")</f>
        <v>MBH-11.zip</v>
      </c>
      <c r="D87" s="2" t="s">
        <v>17</v>
      </c>
      <c r="E87" s="2" t="s">
        <v>42</v>
      </c>
      <c r="F87" s="8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G87" s="10" t="n">
        <v>44692</v>
      </c>
      <c r="H87" s="1" t="s">
        <v>99</v>
      </c>
      <c r="I87" s="2" t="s">
        <v>100</v>
      </c>
      <c r="J87" s="2" t="s">
        <v>106</v>
      </c>
    </row>
    <row r="88" customFormat="false" ht="18.7" hidden="false" customHeight="true" outlineLevel="0" collapsed="false">
      <c r="A88" s="1" t="n">
        <v>87</v>
      </c>
      <c r="B88" s="8" t="str">
        <f aca="false">HYPERLINK("https://mncourtfraud.com/file/27-CR-20-5618.pdf","27-CR-20-5618")</f>
        <v>27-CR-20-5618</v>
      </c>
      <c r="C88" s="9" t="str">
        <f aca="false">HYPERLINK("https://mncourtfraud.com/file/MBH-11.zip","MBH-11.zip")</f>
        <v>MBH-11.zip</v>
      </c>
      <c r="D88" s="2" t="s">
        <v>17</v>
      </c>
      <c r="E88" s="2" t="s">
        <v>42</v>
      </c>
      <c r="F88" s="8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G88" s="10" t="n">
        <v>44692</v>
      </c>
      <c r="H88" s="1" t="s">
        <v>99</v>
      </c>
      <c r="I88" s="2" t="s">
        <v>100</v>
      </c>
      <c r="J88" s="2" t="s">
        <v>107</v>
      </c>
    </row>
    <row r="89" customFormat="false" ht="18.7" hidden="false" customHeight="true" outlineLevel="0" collapsed="false">
      <c r="A89" s="1" t="n">
        <v>88</v>
      </c>
      <c r="B89" s="8" t="str">
        <f aca="false">HYPERLINK("https://mncourtfraud.com/file/27-CR-20-693.pdf","27-CR-20-693")</f>
        <v>27-CR-20-693</v>
      </c>
      <c r="C89" s="9" t="str">
        <f aca="false">HYPERLINK("https://mncourtfraud.com/file/MBH-11.zip","MBH-11.zip")</f>
        <v>MBH-11.zip</v>
      </c>
      <c r="D89" s="2" t="s">
        <v>17</v>
      </c>
      <c r="E89" s="2" t="s">
        <v>42</v>
      </c>
      <c r="F89" s="8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G89" s="10" t="n">
        <v>44692</v>
      </c>
      <c r="H89" s="1" t="s">
        <v>99</v>
      </c>
      <c r="I89" s="2" t="s">
        <v>100</v>
      </c>
      <c r="J89" s="2" t="s">
        <v>108</v>
      </c>
    </row>
    <row r="90" customFormat="false" ht="18.7" hidden="false" customHeight="true" outlineLevel="0" collapsed="false">
      <c r="A90" s="1" t="n">
        <v>89</v>
      </c>
      <c r="B90" s="8" t="str">
        <f aca="false">HYPERLINK("https://mncourtfraud.com/file/27-CR-21-10185.pdf","27-CR-21-10185")</f>
        <v>27-CR-21-10185</v>
      </c>
      <c r="C90" s="9" t="str">
        <f aca="false">HYPERLINK("https://mncourtfraud.com/file/MBH-11.zip","MBH-11.zip")</f>
        <v>MBH-11.zip</v>
      </c>
      <c r="D90" s="2" t="s">
        <v>17</v>
      </c>
      <c r="E90" s="2" t="s">
        <v>42</v>
      </c>
      <c r="F90" s="8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G90" s="10" t="n">
        <v>44692</v>
      </c>
      <c r="H90" s="1" t="s">
        <v>99</v>
      </c>
      <c r="I90" s="2" t="s">
        <v>100</v>
      </c>
      <c r="J90" s="2" t="s">
        <v>109</v>
      </c>
    </row>
    <row r="91" customFormat="false" ht="18.7" hidden="false" customHeight="true" outlineLevel="0" collapsed="false">
      <c r="A91" s="1" t="n">
        <v>90</v>
      </c>
      <c r="B91" s="8" t="str">
        <f aca="false">HYPERLINK("https://mncourtfraud.com/file/27-CR-21-12714.pdf","27-CR-21-12714")</f>
        <v>27-CR-21-12714</v>
      </c>
      <c r="C91" s="9" t="str">
        <f aca="false">HYPERLINK("https://mncourtfraud.com/file/MBH-11.zip","MBH-11.zip")</f>
        <v>MBH-11.zip</v>
      </c>
      <c r="D91" s="2" t="s">
        <v>17</v>
      </c>
      <c r="E91" s="2" t="s">
        <v>42</v>
      </c>
      <c r="F91" s="8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G91" s="10" t="n">
        <v>44692</v>
      </c>
      <c r="H91" s="1" t="s">
        <v>99</v>
      </c>
      <c r="I91" s="2" t="s">
        <v>100</v>
      </c>
      <c r="J91" s="2" t="s">
        <v>110</v>
      </c>
    </row>
    <row r="92" customFormat="false" ht="18.7" hidden="false" customHeight="true" outlineLevel="0" collapsed="false">
      <c r="A92" s="1" t="n">
        <v>91</v>
      </c>
      <c r="B92" s="8" t="str">
        <f aca="false">HYPERLINK("https://mncourtfraud.com/file/27-CR-21-12749.pdf","27-CR-21-12749")</f>
        <v>27-CR-21-12749</v>
      </c>
      <c r="C92" s="9" t="str">
        <f aca="false">HYPERLINK("https://mncourtfraud.com/file/MBH-11.zip","MBH-11.zip")</f>
        <v>MBH-11.zip</v>
      </c>
      <c r="D92" s="2" t="s">
        <v>17</v>
      </c>
      <c r="E92" s="2" t="s">
        <v>42</v>
      </c>
      <c r="F92" s="8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G92" s="10" t="n">
        <v>44692</v>
      </c>
      <c r="H92" s="1" t="s">
        <v>99</v>
      </c>
      <c r="I92" s="2" t="s">
        <v>100</v>
      </c>
      <c r="J92" s="2" t="s">
        <v>111</v>
      </c>
    </row>
    <row r="93" customFormat="false" ht="18.7" hidden="false" customHeight="true" outlineLevel="0" collapsed="false">
      <c r="A93" s="1" t="n">
        <v>92</v>
      </c>
      <c r="B93" s="8" t="str">
        <f aca="false">HYPERLINK("https://mncourtfraud.com/file/27-CR-21-12762.pdf","27-CR-21-12762")</f>
        <v>27-CR-21-12762</v>
      </c>
      <c r="C93" s="9" t="str">
        <f aca="false">HYPERLINK("https://mncourtfraud.com/file/MBH-11.zip","MBH-11.zip")</f>
        <v>MBH-11.zip</v>
      </c>
      <c r="D93" s="2" t="s">
        <v>17</v>
      </c>
      <c r="E93" s="2" t="s">
        <v>42</v>
      </c>
      <c r="F93" s="8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G93" s="10" t="n">
        <v>44692</v>
      </c>
      <c r="H93" s="1" t="s">
        <v>99</v>
      </c>
      <c r="I93" s="2" t="s">
        <v>100</v>
      </c>
      <c r="J93" s="2" t="s">
        <v>112</v>
      </c>
    </row>
    <row r="94" customFormat="false" ht="18.7" hidden="false" customHeight="true" outlineLevel="0" collapsed="false">
      <c r="A94" s="1" t="n">
        <v>93</v>
      </c>
      <c r="B94" s="8" t="str">
        <f aca="false">HYPERLINK("https://mncourtfraud.com/file/27-CR-21-12947.pdf","27-CR-21-12947")</f>
        <v>27-CR-21-12947</v>
      </c>
      <c r="C94" s="9" t="str">
        <f aca="false">HYPERLINK("https://mncourtfraud.com/file/MBH-11.zip","MBH-11.zip")</f>
        <v>MBH-11.zip</v>
      </c>
      <c r="D94" s="2" t="s">
        <v>17</v>
      </c>
      <c r="E94" s="2" t="s">
        <v>42</v>
      </c>
      <c r="F94" s="8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G94" s="10" t="n">
        <v>44692</v>
      </c>
      <c r="H94" s="1" t="s">
        <v>99</v>
      </c>
      <c r="I94" s="2" t="s">
        <v>100</v>
      </c>
      <c r="J94" s="2" t="s">
        <v>113</v>
      </c>
    </row>
    <row r="95" customFormat="false" ht="18.7" hidden="false" customHeight="true" outlineLevel="0" collapsed="false">
      <c r="A95" s="1" t="n">
        <v>94</v>
      </c>
      <c r="B95" s="8" t="str">
        <f aca="false">HYPERLINK("https://mncourtfraud.com/file/27-CR-21-13144.pdf","27-CR-21-13144")</f>
        <v>27-CR-21-13144</v>
      </c>
      <c r="C95" s="9" t="str">
        <f aca="false">HYPERLINK("https://mncourtfraud.com/file/MBH-11.zip","MBH-11.zip")</f>
        <v>MBH-11.zip</v>
      </c>
      <c r="D95" s="2" t="s">
        <v>17</v>
      </c>
      <c r="E95" s="2" t="s">
        <v>42</v>
      </c>
      <c r="F95" s="8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G95" s="10" t="n">
        <v>44692</v>
      </c>
      <c r="H95" s="1" t="s">
        <v>99</v>
      </c>
      <c r="I95" s="2" t="s">
        <v>100</v>
      </c>
      <c r="J95" s="2" t="s">
        <v>114</v>
      </c>
    </row>
    <row r="96" customFormat="false" ht="18.7" hidden="false" customHeight="true" outlineLevel="0" collapsed="false">
      <c r="A96" s="1" t="n">
        <v>95</v>
      </c>
      <c r="B96" s="8" t="str">
        <f aca="false">HYPERLINK("https://mncourtfraud.com/file/27-CR-21-13146.pdf","27-CR-21-13146")</f>
        <v>27-CR-21-13146</v>
      </c>
      <c r="C96" s="9" t="str">
        <f aca="false">HYPERLINK("https://mncourtfraud.com/file/MBH-11.zip","MBH-11.zip")</f>
        <v>MBH-11.zip</v>
      </c>
      <c r="D96" s="2" t="s">
        <v>17</v>
      </c>
      <c r="E96" s="2" t="s">
        <v>42</v>
      </c>
      <c r="F96" s="8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G96" s="10" t="n">
        <v>44692</v>
      </c>
      <c r="H96" s="1" t="s">
        <v>99</v>
      </c>
      <c r="I96" s="2" t="s">
        <v>100</v>
      </c>
      <c r="J96" s="2" t="s">
        <v>115</v>
      </c>
    </row>
    <row r="97" customFormat="false" ht="18.7" hidden="false" customHeight="true" outlineLevel="0" collapsed="false">
      <c r="A97" s="1" t="n">
        <v>96</v>
      </c>
      <c r="B97" s="8" t="str">
        <f aca="false">HYPERLINK("https://mncourtfraud.com/file/27-CR-21-13147.pdf","27-CR-21-13147")</f>
        <v>27-CR-21-13147</v>
      </c>
      <c r="C97" s="9" t="str">
        <f aca="false">HYPERLINK("https://mncourtfraud.com/file/MBH-11.zip","MBH-11.zip")</f>
        <v>MBH-11.zip</v>
      </c>
      <c r="D97" s="2" t="s">
        <v>17</v>
      </c>
      <c r="E97" s="2" t="s">
        <v>42</v>
      </c>
      <c r="F97" s="8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G97" s="10" t="n">
        <v>44692</v>
      </c>
      <c r="H97" s="1" t="s">
        <v>99</v>
      </c>
      <c r="I97" s="2" t="s">
        <v>100</v>
      </c>
      <c r="J97" s="2" t="s">
        <v>116</v>
      </c>
    </row>
    <row r="98" customFormat="false" ht="18.7" hidden="false" customHeight="true" outlineLevel="0" collapsed="false">
      <c r="A98" s="1" t="n">
        <v>97</v>
      </c>
      <c r="B98" s="8" t="str">
        <f aca="false">HYPERLINK("https://mncourtfraud.com/file/27-CR-21-13150.pdf","27-CR-21-13150")</f>
        <v>27-CR-21-13150</v>
      </c>
      <c r="C98" s="9" t="str">
        <f aca="false">HYPERLINK("https://mncourtfraud.com/file/MBH-11.zip","MBH-11.zip")</f>
        <v>MBH-11.zip</v>
      </c>
      <c r="D98" s="2" t="s">
        <v>17</v>
      </c>
      <c r="E98" s="2" t="s">
        <v>42</v>
      </c>
      <c r="F98" s="8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G98" s="10" t="n">
        <v>44692</v>
      </c>
      <c r="H98" s="1" t="s">
        <v>99</v>
      </c>
      <c r="I98" s="2" t="s">
        <v>100</v>
      </c>
      <c r="J98" s="2" t="s">
        <v>117</v>
      </c>
    </row>
    <row r="99" customFormat="false" ht="18.7" hidden="false" customHeight="true" outlineLevel="0" collapsed="false">
      <c r="A99" s="1" t="n">
        <v>98</v>
      </c>
      <c r="B99" s="8" t="str">
        <f aca="false">HYPERLINK("https://mncourtfraud.com/file/27-CR-21-23724.pdf","27-CR-21-23724")</f>
        <v>27-CR-21-23724</v>
      </c>
      <c r="C99" s="9" t="str">
        <f aca="false">HYPERLINK("https://mncourtfraud.com/file/MBH-11.zip","MBH-11.zip")</f>
        <v>MBH-11.zip</v>
      </c>
      <c r="D99" s="2" t="s">
        <v>17</v>
      </c>
      <c r="E99" s="2" t="s">
        <v>42</v>
      </c>
      <c r="F99" s="8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G99" s="10" t="n">
        <v>44692</v>
      </c>
      <c r="H99" s="1" t="s">
        <v>99</v>
      </c>
      <c r="I99" s="2" t="s">
        <v>100</v>
      </c>
      <c r="J99" s="2" t="s">
        <v>118</v>
      </c>
    </row>
    <row r="100" customFormat="false" ht="18.7" hidden="false" customHeight="true" outlineLevel="0" collapsed="false">
      <c r="A100" s="1" t="n">
        <v>99</v>
      </c>
      <c r="B100" s="8" t="str">
        <f aca="false">HYPERLINK("https://mncourtfraud.com/file/27-CR-21-2803.pdf","27-CR-21-2803")</f>
        <v>27-CR-21-2803</v>
      </c>
      <c r="C100" s="9" t="str">
        <f aca="false">HYPERLINK("https://mncourtfraud.com/file/MBH-11.zip","MBH-11.zip")</f>
        <v>MBH-11.zip</v>
      </c>
      <c r="D100" s="2" t="s">
        <v>17</v>
      </c>
      <c r="E100" s="2" t="s">
        <v>42</v>
      </c>
      <c r="F100" s="8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G100" s="10" t="n">
        <v>44692</v>
      </c>
      <c r="H100" s="1" t="s">
        <v>99</v>
      </c>
      <c r="I100" s="2" t="s">
        <v>100</v>
      </c>
      <c r="J100" s="2" t="s">
        <v>119</v>
      </c>
    </row>
    <row r="101" customFormat="false" ht="18.7" hidden="false" customHeight="true" outlineLevel="0" collapsed="false">
      <c r="A101" s="1" t="n">
        <v>100</v>
      </c>
      <c r="B101" s="8" t="str">
        <f aca="false">HYPERLINK("https://mncourtfraud.com/file/27-CR-21-4099.pdf","27-CR-21-4099")</f>
        <v>27-CR-21-4099</v>
      </c>
      <c r="C101" s="9" t="str">
        <f aca="false">HYPERLINK("https://mncourtfraud.com/file/MBH-11.zip","MBH-11.zip")</f>
        <v>MBH-11.zip</v>
      </c>
      <c r="D101" s="2" t="s">
        <v>17</v>
      </c>
      <c r="E101" s="2" t="s">
        <v>42</v>
      </c>
      <c r="F101" s="8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G101" s="10" t="n">
        <v>44692</v>
      </c>
      <c r="H101" s="1" t="s">
        <v>99</v>
      </c>
      <c r="I101" s="2" t="s">
        <v>100</v>
      </c>
      <c r="J101" s="2" t="s">
        <v>120</v>
      </c>
    </row>
    <row r="102" customFormat="false" ht="18.7" hidden="false" customHeight="true" outlineLevel="0" collapsed="false">
      <c r="A102" s="1" t="n">
        <v>101</v>
      </c>
      <c r="B102" s="8"/>
      <c r="F102" s="8"/>
      <c r="G102" s="10"/>
    </row>
    <row r="103" customFormat="false" ht="18.7" hidden="false" customHeight="true" outlineLevel="0" collapsed="false">
      <c r="A103" s="1" t="n">
        <v>102</v>
      </c>
      <c r="B103" s="8" t="str">
        <f aca="false">HYPERLINK("https://mncourtfraud.com/file/27-CR-22-11847.pdf","27-CR-22-11847")</f>
        <v>27-CR-22-11847</v>
      </c>
      <c r="C103" s="9" t="str">
        <f aca="false">HYPERLINK("https://mncourtfraud.com/file/MBH-12.zip","MBH-12.zip")</f>
        <v>MBH-12.zip</v>
      </c>
      <c r="D103" s="2" t="s">
        <v>17</v>
      </c>
      <c r="E103" s="2" t="s">
        <v>42</v>
      </c>
      <c r="F103" s="8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G103" s="10" t="n">
        <v>44761</v>
      </c>
      <c r="H103" s="1" t="s">
        <v>121</v>
      </c>
      <c r="I103" s="2" t="s">
        <v>122</v>
      </c>
      <c r="J103" s="2" t="s">
        <v>123</v>
      </c>
    </row>
    <row r="104" customFormat="false" ht="18.7" hidden="false" customHeight="true" outlineLevel="0" collapsed="false">
      <c r="A104" s="1" t="n">
        <v>103</v>
      </c>
      <c r="B104" s="8" t="str">
        <f aca="false">HYPERLINK("https://mncourtfraud.com/file/27-CR-22-12695.pdf","27-CR-22-12695")</f>
        <v>27-CR-22-12695</v>
      </c>
      <c r="C104" s="9" t="str">
        <f aca="false">HYPERLINK("https://mncourtfraud.com/file/MBH-12.zip","MBH-12.zip")</f>
        <v>MBH-12.zip</v>
      </c>
      <c r="D104" s="2" t="s">
        <v>17</v>
      </c>
      <c r="E104" s="2" t="s">
        <v>42</v>
      </c>
      <c r="F104" s="8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G104" s="10" t="n">
        <v>44761</v>
      </c>
      <c r="H104" s="1" t="s">
        <v>121</v>
      </c>
      <c r="I104" s="2" t="s">
        <v>122</v>
      </c>
      <c r="J104" s="2" t="s">
        <v>123</v>
      </c>
    </row>
    <row r="105" customFormat="false" ht="18.7" hidden="false" customHeight="true" outlineLevel="0" collapsed="false">
      <c r="A105" s="1" t="n">
        <v>104</v>
      </c>
      <c r="B105" s="8" t="str">
        <f aca="false">HYPERLINK("https://mncourtfraud.com/file/27-CR-22-13797.pdf","27-CR-22-13797")</f>
        <v>27-CR-22-13797</v>
      </c>
      <c r="C105" s="9" t="str">
        <f aca="false">HYPERLINK("https://mncourtfraud.com/file/MBH-12.zip","MBH-12.zip")</f>
        <v>MBH-12.zip</v>
      </c>
      <c r="D105" s="2" t="s">
        <v>17</v>
      </c>
      <c r="E105" s="2" t="s">
        <v>42</v>
      </c>
      <c r="F105" s="8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G105" s="10" t="n">
        <v>44761</v>
      </c>
      <c r="H105" s="1" t="s">
        <v>121</v>
      </c>
      <c r="I105" s="2" t="s">
        <v>122</v>
      </c>
      <c r="J105" s="2" t="s">
        <v>123</v>
      </c>
    </row>
    <row r="106" customFormat="false" ht="18.7" hidden="false" customHeight="true" outlineLevel="0" collapsed="false">
      <c r="A106" s="1" t="n">
        <v>105</v>
      </c>
      <c r="B106" s="8" t="str">
        <f aca="false">HYPERLINK("https://mncourtfraud.com/file/27-CR-22-3864.pdf","27-CR-22-3864")</f>
        <v>27-CR-22-3864</v>
      </c>
      <c r="C106" s="9" t="str">
        <f aca="false">HYPERLINK("https://mncourtfraud.com/file/MBH-12.zip","MBH-12.zip")</f>
        <v>MBH-12.zip</v>
      </c>
      <c r="D106" s="2" t="s">
        <v>17</v>
      </c>
      <c r="E106" s="2" t="s">
        <v>42</v>
      </c>
      <c r="F106" s="8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G106" s="10" t="n">
        <v>44761</v>
      </c>
      <c r="H106" s="1" t="s">
        <v>121</v>
      </c>
      <c r="I106" s="2" t="s">
        <v>122</v>
      </c>
      <c r="J106" s="2" t="s">
        <v>123</v>
      </c>
    </row>
    <row r="107" customFormat="false" ht="18.7" hidden="false" customHeight="true" outlineLevel="0" collapsed="false">
      <c r="A107" s="1" t="n">
        <v>106</v>
      </c>
      <c r="B107" s="8" t="str">
        <f aca="false">HYPERLINK("https://mncourtfraud.com/file/27-CR-22-8126.pdf","27-CR-22-8126")</f>
        <v>27-CR-22-8126</v>
      </c>
      <c r="C107" s="9" t="str">
        <f aca="false">HYPERLINK("https://mncourtfraud.com/file/MBH-12.zip","MBH-12.zip")</f>
        <v>MBH-12.zip</v>
      </c>
      <c r="D107" s="2" t="s">
        <v>17</v>
      </c>
      <c r="E107" s="2" t="s">
        <v>42</v>
      </c>
      <c r="F107" s="8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G107" s="10" t="n">
        <v>44761</v>
      </c>
      <c r="H107" s="1" t="s">
        <v>121</v>
      </c>
      <c r="I107" s="2" t="s">
        <v>122</v>
      </c>
      <c r="J107" s="2" t="s">
        <v>123</v>
      </c>
    </row>
    <row r="108" customFormat="false" ht="18.7" hidden="false" customHeight="true" outlineLevel="0" collapsed="false">
      <c r="A108" s="1" t="n">
        <v>107</v>
      </c>
      <c r="B108" s="8" t="str">
        <f aca="false">HYPERLINK("https://mncourtfraud.com/file/27-CR-22-8378.pdf","27-CR-22-8378")</f>
        <v>27-CR-22-8378</v>
      </c>
      <c r="C108" s="9" t="str">
        <f aca="false">HYPERLINK("https://mncourtfraud.com/file/MBH-12.zip","MBH-12.zip")</f>
        <v>MBH-12.zip</v>
      </c>
      <c r="D108" s="2" t="s">
        <v>17</v>
      </c>
      <c r="E108" s="2" t="s">
        <v>42</v>
      </c>
      <c r="F108" s="8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G108" s="10" t="n">
        <v>44761</v>
      </c>
      <c r="H108" s="1" t="s">
        <v>121</v>
      </c>
      <c r="I108" s="2" t="s">
        <v>122</v>
      </c>
      <c r="J108" s="2" t="s">
        <v>123</v>
      </c>
    </row>
    <row r="109" customFormat="false" ht="18.7" hidden="false" customHeight="true" outlineLevel="0" collapsed="false">
      <c r="A109" s="1" t="n">
        <v>108</v>
      </c>
      <c r="B109" s="8" t="str">
        <f aca="false">HYPERLINK("https://mncourtfraud.com/file/27-CR-22-9930.pdf","27-CR-22-9930")</f>
        <v>27-CR-22-9930</v>
      </c>
      <c r="C109" s="9" t="str">
        <f aca="false">HYPERLINK("https://mncourtfraud.com/file/MBH-12.zip","MBH-12.zip")</f>
        <v>MBH-12.zip</v>
      </c>
      <c r="D109" s="2" t="s">
        <v>17</v>
      </c>
      <c r="E109" s="2" t="s">
        <v>42</v>
      </c>
      <c r="F109" s="8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G109" s="10" t="n">
        <v>44761</v>
      </c>
      <c r="H109" s="1" t="s">
        <v>121</v>
      </c>
      <c r="I109" s="2" t="s">
        <v>122</v>
      </c>
      <c r="J109" s="2" t="s">
        <v>123</v>
      </c>
    </row>
    <row r="110" customFormat="false" ht="18.7" hidden="false" customHeight="true" outlineLevel="0" collapsed="false">
      <c r="A110" s="1" t="n">
        <v>109</v>
      </c>
      <c r="B110" s="8"/>
      <c r="F110" s="8"/>
      <c r="G110" s="10"/>
    </row>
    <row r="111" customFormat="false" ht="18.7" hidden="false" customHeight="true" outlineLevel="0" collapsed="false">
      <c r="A111" s="1" t="n">
        <v>110</v>
      </c>
      <c r="B111" s="8" t="str">
        <f aca="false">HYPERLINK("https://mncourtfraud.com/file/27-CR-19-26893.pdf","27-CR-19-26893")</f>
        <v>27-CR-19-26893</v>
      </c>
      <c r="C111" s="9" t="str">
        <f aca="false">HYPERLINK("https://mncourtfraud.com/file/MBH-13.zip","MBH-13.zip")</f>
        <v>MBH-13.zip</v>
      </c>
      <c r="D111" s="2" t="s">
        <v>17</v>
      </c>
      <c r="E111" s="2" t="s">
        <v>42</v>
      </c>
      <c r="F111" s="8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G111" s="10" t="n">
        <v>44895</v>
      </c>
      <c r="H111" s="1" t="s">
        <v>124</v>
      </c>
      <c r="I111" s="2" t="s">
        <v>125</v>
      </c>
      <c r="J111" s="2" t="s">
        <v>126</v>
      </c>
    </row>
    <row r="112" customFormat="false" ht="18.7" hidden="false" customHeight="true" outlineLevel="0" collapsed="false">
      <c r="A112" s="1" t="n">
        <v>111</v>
      </c>
      <c r="B112" s="8" t="str">
        <f aca="false">HYPERLINK("https://mncourtfraud.com/file/27-CR-19-4578.pdf","27-CR-19-4578")</f>
        <v>27-CR-19-4578</v>
      </c>
      <c r="C112" s="9" t="str">
        <f aca="false">HYPERLINK("https://mncourtfraud.com/file/MBH-13.zip","MBH-13.zip")</f>
        <v>MBH-13.zip</v>
      </c>
      <c r="D112" s="2" t="s">
        <v>17</v>
      </c>
      <c r="E112" s="2" t="s">
        <v>42</v>
      </c>
      <c r="F112" s="8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G112" s="10" t="n">
        <v>44895</v>
      </c>
      <c r="H112" s="1" t="s">
        <v>124</v>
      </c>
      <c r="I112" s="2" t="s">
        <v>125</v>
      </c>
      <c r="J112" s="2" t="s">
        <v>126</v>
      </c>
    </row>
    <row r="113" customFormat="false" ht="18.7" hidden="false" customHeight="true" outlineLevel="0" collapsed="false">
      <c r="A113" s="1" t="n">
        <v>112</v>
      </c>
      <c r="B113" s="8" t="str">
        <f aca="false">HYPERLINK("https://mncourtfraud.com/file/27-CR-19-5875.pdf","27-CR-19-5875")</f>
        <v>27-CR-19-5875</v>
      </c>
      <c r="C113" s="9" t="str">
        <f aca="false">HYPERLINK("https://mncourtfraud.com/file/MBH-13.zip","MBH-13.zip")</f>
        <v>MBH-13.zip</v>
      </c>
      <c r="D113" s="2" t="s">
        <v>17</v>
      </c>
      <c r="E113" s="2" t="s">
        <v>42</v>
      </c>
      <c r="F113" s="8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G113" s="10" t="n">
        <v>44895</v>
      </c>
      <c r="H113" s="1" t="s">
        <v>124</v>
      </c>
      <c r="I113" s="2" t="s">
        <v>125</v>
      </c>
      <c r="J113" s="2" t="s">
        <v>126</v>
      </c>
    </row>
    <row r="114" customFormat="false" ht="18.7" hidden="false" customHeight="true" outlineLevel="0" collapsed="false">
      <c r="A114" s="1" t="n">
        <v>113</v>
      </c>
      <c r="B114" s="8" t="str">
        <f aca="false">HYPERLINK("https://mncourtfraud.com/file/27-CR-20-14626.pdf","27-CR-20-14626")</f>
        <v>27-CR-20-14626</v>
      </c>
      <c r="C114" s="9" t="str">
        <f aca="false">HYPERLINK("https://mncourtfraud.com/file/MBH-13.zip","MBH-13.zip")</f>
        <v>MBH-13.zip</v>
      </c>
      <c r="D114" s="2" t="s">
        <v>17</v>
      </c>
      <c r="E114" s="2" t="s">
        <v>42</v>
      </c>
      <c r="F114" s="8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G114" s="10" t="n">
        <v>44895</v>
      </c>
      <c r="H114" s="1" t="s">
        <v>124</v>
      </c>
      <c r="I114" s="2" t="s">
        <v>125</v>
      </c>
      <c r="J114" s="2" t="s">
        <v>126</v>
      </c>
    </row>
    <row r="115" customFormat="false" ht="18.7" hidden="false" customHeight="true" outlineLevel="0" collapsed="false">
      <c r="A115" s="1" t="n">
        <v>114</v>
      </c>
      <c r="B115" s="8" t="str">
        <f aca="false">HYPERLINK("https://mncourtfraud.com/file/27-CR-20-25524.pdf","27-CR-20-25524")</f>
        <v>27-CR-20-25524</v>
      </c>
      <c r="C115" s="9" t="str">
        <f aca="false">HYPERLINK("https://mncourtfraud.com/file/MBH-13.zip","MBH-13.zip")</f>
        <v>MBH-13.zip</v>
      </c>
      <c r="D115" s="2" t="s">
        <v>17</v>
      </c>
      <c r="E115" s="2" t="s">
        <v>42</v>
      </c>
      <c r="F115" s="8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G115" s="10" t="n">
        <v>44895</v>
      </c>
      <c r="H115" s="1" t="s">
        <v>124</v>
      </c>
      <c r="I115" s="2" t="s">
        <v>125</v>
      </c>
      <c r="J115" s="2" t="s">
        <v>126</v>
      </c>
    </row>
    <row r="116" customFormat="false" ht="18.7" hidden="false" customHeight="true" outlineLevel="0" collapsed="false">
      <c r="A116" s="1" t="n">
        <v>115</v>
      </c>
      <c r="B116" s="8" t="str">
        <f aca="false">HYPERLINK("https://mncourtfraud.com/file/27-CR-20-2581.pdf","27-CR-20-2581")</f>
        <v>27-CR-20-2581</v>
      </c>
      <c r="C116" s="9" t="str">
        <f aca="false">HYPERLINK("https://mncourtfraud.com/file/MBH-13.zip","MBH-13.zip")</f>
        <v>MBH-13.zip</v>
      </c>
      <c r="D116" s="2" t="s">
        <v>17</v>
      </c>
      <c r="E116" s="2" t="s">
        <v>42</v>
      </c>
      <c r="F116" s="8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G116" s="10" t="n">
        <v>44895</v>
      </c>
      <c r="H116" s="1" t="s">
        <v>124</v>
      </c>
      <c r="I116" s="2" t="s">
        <v>125</v>
      </c>
      <c r="J116" s="2" t="s">
        <v>126</v>
      </c>
    </row>
    <row r="117" customFormat="false" ht="18.7" hidden="false" customHeight="true" outlineLevel="0" collapsed="false">
      <c r="A117" s="1" t="n">
        <v>116</v>
      </c>
      <c r="B117" s="8" t="str">
        <f aca="false">HYPERLINK("https://mncourtfraud.com/file/27-CR-20-5618.pdf","27-CR-20-5618")</f>
        <v>27-CR-20-5618</v>
      </c>
      <c r="C117" s="9" t="str">
        <f aca="false">HYPERLINK("https://mncourtfraud.com/file/MBH-13.zip","MBH-13.zip")</f>
        <v>MBH-13.zip</v>
      </c>
      <c r="D117" s="2" t="s">
        <v>17</v>
      </c>
      <c r="E117" s="2" t="s">
        <v>42</v>
      </c>
      <c r="F117" s="8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G117" s="10" t="n">
        <v>44895</v>
      </c>
      <c r="H117" s="1" t="s">
        <v>124</v>
      </c>
      <c r="I117" s="2" t="s">
        <v>125</v>
      </c>
      <c r="J117" s="2" t="s">
        <v>126</v>
      </c>
    </row>
    <row r="118" customFormat="false" ht="18.7" hidden="false" customHeight="true" outlineLevel="0" collapsed="false">
      <c r="A118" s="1" t="n">
        <v>117</v>
      </c>
      <c r="B118" s="8" t="str">
        <f aca="false">HYPERLINK("https://mncourtfraud.com/file/27-CR-20-693.pdf","27-CR-20-693")</f>
        <v>27-CR-20-693</v>
      </c>
      <c r="C118" s="9" t="str">
        <f aca="false">HYPERLINK("https://mncourtfraud.com/file/MBH-13.zip","MBH-13.zip")</f>
        <v>MBH-13.zip</v>
      </c>
      <c r="D118" s="2" t="s">
        <v>17</v>
      </c>
      <c r="E118" s="2" t="s">
        <v>42</v>
      </c>
      <c r="F118" s="8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G118" s="10" t="n">
        <v>44895</v>
      </c>
      <c r="H118" s="1" t="s">
        <v>124</v>
      </c>
      <c r="I118" s="2" t="s">
        <v>125</v>
      </c>
      <c r="J118" s="2" t="s">
        <v>126</v>
      </c>
    </row>
    <row r="119" customFormat="false" ht="18.7" hidden="false" customHeight="true" outlineLevel="0" collapsed="false">
      <c r="A119" s="1" t="n">
        <v>118</v>
      </c>
      <c r="B119" s="8" t="str">
        <f aca="false">HYPERLINK("https://mncourtfraud.com/file/27-CR-21-10185.pdf","27-CR-21-10185")</f>
        <v>27-CR-21-10185</v>
      </c>
      <c r="C119" s="9" t="str">
        <f aca="false">HYPERLINK("https://mncourtfraud.com/file/MBH-13.zip","MBH-13.zip")</f>
        <v>MBH-13.zip</v>
      </c>
      <c r="D119" s="2" t="s">
        <v>17</v>
      </c>
      <c r="E119" s="2" t="s">
        <v>42</v>
      </c>
      <c r="F119" s="8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G119" s="10" t="n">
        <v>44895</v>
      </c>
      <c r="H119" s="1" t="s">
        <v>124</v>
      </c>
      <c r="I119" s="2" t="s">
        <v>125</v>
      </c>
      <c r="J119" s="2" t="s">
        <v>126</v>
      </c>
    </row>
    <row r="120" customFormat="false" ht="18.7" hidden="false" customHeight="true" outlineLevel="0" collapsed="false">
      <c r="A120" s="1" t="n">
        <v>119</v>
      </c>
      <c r="B120" s="8" t="str">
        <f aca="false">HYPERLINK("https://mncourtfraud.com/file/27-CR-21-12714.pdf","27-CR-21-12714")</f>
        <v>27-CR-21-12714</v>
      </c>
      <c r="C120" s="9" t="str">
        <f aca="false">HYPERLINK("https://mncourtfraud.com/file/MBH-13.zip","MBH-13.zip")</f>
        <v>MBH-13.zip</v>
      </c>
      <c r="D120" s="2" t="s">
        <v>17</v>
      </c>
      <c r="E120" s="2" t="s">
        <v>42</v>
      </c>
      <c r="F120" s="8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G120" s="10" t="n">
        <v>44895</v>
      </c>
      <c r="H120" s="1" t="s">
        <v>124</v>
      </c>
      <c r="I120" s="2" t="s">
        <v>125</v>
      </c>
      <c r="J120" s="2" t="s">
        <v>126</v>
      </c>
    </row>
    <row r="121" customFormat="false" ht="18.7" hidden="false" customHeight="true" outlineLevel="0" collapsed="false">
      <c r="A121" s="1" t="n">
        <v>120</v>
      </c>
      <c r="B121" s="8" t="str">
        <f aca="false">HYPERLINK("https://mncourtfraud.com/file/27-CR-21-12749.pdf","27-CR-21-12749")</f>
        <v>27-CR-21-12749</v>
      </c>
      <c r="C121" s="9" t="str">
        <f aca="false">HYPERLINK("https://mncourtfraud.com/file/MBH-13.zip","MBH-13.zip")</f>
        <v>MBH-13.zip</v>
      </c>
      <c r="D121" s="2" t="s">
        <v>17</v>
      </c>
      <c r="E121" s="2" t="s">
        <v>42</v>
      </c>
      <c r="F121" s="8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G121" s="10" t="n">
        <v>44895</v>
      </c>
      <c r="H121" s="1" t="s">
        <v>124</v>
      </c>
      <c r="I121" s="2" t="s">
        <v>125</v>
      </c>
      <c r="J121" s="2" t="s">
        <v>126</v>
      </c>
    </row>
    <row r="122" customFormat="false" ht="18.7" hidden="false" customHeight="true" outlineLevel="0" collapsed="false">
      <c r="A122" s="1" t="n">
        <v>121</v>
      </c>
      <c r="B122" s="8" t="str">
        <f aca="false">HYPERLINK("https://mncourtfraud.com/file/27-CR-21-12762.pdf","27-CR-21-12762")</f>
        <v>27-CR-21-12762</v>
      </c>
      <c r="C122" s="9" t="str">
        <f aca="false">HYPERLINK("https://mncourtfraud.com/file/MBH-13.zip","MBH-13.zip")</f>
        <v>MBH-13.zip</v>
      </c>
      <c r="D122" s="2" t="s">
        <v>17</v>
      </c>
      <c r="E122" s="2" t="s">
        <v>42</v>
      </c>
      <c r="F122" s="8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G122" s="10" t="n">
        <v>44895</v>
      </c>
      <c r="H122" s="1" t="s">
        <v>124</v>
      </c>
      <c r="I122" s="2" t="s">
        <v>125</v>
      </c>
      <c r="J122" s="2" t="s">
        <v>126</v>
      </c>
    </row>
    <row r="123" customFormat="false" ht="18.7" hidden="false" customHeight="true" outlineLevel="0" collapsed="false">
      <c r="A123" s="1" t="n">
        <v>122</v>
      </c>
      <c r="B123" s="8" t="str">
        <f aca="false">HYPERLINK("https://mncourtfraud.com/file/27-CR-21-12947.pdf","27-CR-21-12947")</f>
        <v>27-CR-21-12947</v>
      </c>
      <c r="C123" s="9" t="str">
        <f aca="false">HYPERLINK("https://mncourtfraud.com/file/MBH-13.zip","MBH-13.zip")</f>
        <v>MBH-13.zip</v>
      </c>
      <c r="D123" s="2" t="s">
        <v>17</v>
      </c>
      <c r="E123" s="2" t="s">
        <v>42</v>
      </c>
      <c r="F123" s="8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G123" s="10" t="n">
        <v>44895</v>
      </c>
      <c r="H123" s="1" t="s">
        <v>124</v>
      </c>
      <c r="I123" s="2" t="s">
        <v>125</v>
      </c>
      <c r="J123" s="2" t="s">
        <v>126</v>
      </c>
    </row>
    <row r="124" customFormat="false" ht="18.7" hidden="false" customHeight="true" outlineLevel="0" collapsed="false">
      <c r="A124" s="1" t="n">
        <v>123</v>
      </c>
      <c r="B124" s="8" t="str">
        <f aca="false">HYPERLINK("https://mncourtfraud.com/file/27-CR-21-13144.pdf","27-CR-21-13144")</f>
        <v>27-CR-21-13144</v>
      </c>
      <c r="C124" s="9" t="str">
        <f aca="false">HYPERLINK("https://mncourtfraud.com/file/MBH-13.zip","MBH-13.zip")</f>
        <v>MBH-13.zip</v>
      </c>
      <c r="D124" s="2" t="s">
        <v>17</v>
      </c>
      <c r="E124" s="2" t="s">
        <v>42</v>
      </c>
      <c r="F124" s="8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G124" s="10" t="n">
        <v>44895</v>
      </c>
      <c r="H124" s="1" t="s">
        <v>124</v>
      </c>
      <c r="I124" s="2" t="s">
        <v>125</v>
      </c>
      <c r="J124" s="2" t="s">
        <v>126</v>
      </c>
    </row>
    <row r="125" customFormat="false" ht="18.7" hidden="false" customHeight="true" outlineLevel="0" collapsed="false">
      <c r="A125" s="1" t="n">
        <v>124</v>
      </c>
      <c r="B125" s="8" t="str">
        <f aca="false">HYPERLINK("https://mncourtfraud.com/file/27-CR-21-13146.pdf","27-CR-21-13146")</f>
        <v>27-CR-21-13146</v>
      </c>
      <c r="C125" s="9" t="str">
        <f aca="false">HYPERLINK("https://mncourtfraud.com/file/MBH-13.zip","MBH-13.zip")</f>
        <v>MBH-13.zip</v>
      </c>
      <c r="D125" s="2" t="s">
        <v>17</v>
      </c>
      <c r="E125" s="2" t="s">
        <v>42</v>
      </c>
      <c r="F125" s="8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G125" s="10" t="n">
        <v>44895</v>
      </c>
      <c r="H125" s="1" t="s">
        <v>124</v>
      </c>
      <c r="I125" s="2" t="s">
        <v>125</v>
      </c>
      <c r="J125" s="2" t="s">
        <v>126</v>
      </c>
    </row>
    <row r="126" customFormat="false" ht="18.7" hidden="false" customHeight="true" outlineLevel="0" collapsed="false">
      <c r="A126" s="1" t="n">
        <v>125</v>
      </c>
      <c r="B126" s="8" t="str">
        <f aca="false">HYPERLINK("https://mncourtfraud.com/file/27-CR-21-13147.pdf","27-CR-21-13147")</f>
        <v>27-CR-21-13147</v>
      </c>
      <c r="C126" s="9" t="str">
        <f aca="false">HYPERLINK("https://mncourtfraud.com/file/MBH-13.zip","MBH-13.zip")</f>
        <v>MBH-13.zip</v>
      </c>
      <c r="D126" s="2" t="s">
        <v>17</v>
      </c>
      <c r="E126" s="2" t="s">
        <v>42</v>
      </c>
      <c r="F126" s="8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G126" s="10" t="n">
        <v>44895</v>
      </c>
      <c r="H126" s="1" t="s">
        <v>124</v>
      </c>
      <c r="I126" s="2" t="s">
        <v>125</v>
      </c>
      <c r="J126" s="2" t="s">
        <v>126</v>
      </c>
    </row>
    <row r="127" customFormat="false" ht="18.7" hidden="false" customHeight="true" outlineLevel="0" collapsed="false">
      <c r="A127" s="1" t="n">
        <v>126</v>
      </c>
      <c r="B127" s="8" t="str">
        <f aca="false">HYPERLINK("https://mncourtfraud.com/file/27-CR-21-13150.pdf","27-CR-21-13150")</f>
        <v>27-CR-21-13150</v>
      </c>
      <c r="C127" s="9" t="str">
        <f aca="false">HYPERLINK("https://mncourtfraud.com/file/MBH-13.zip","MBH-13.zip")</f>
        <v>MBH-13.zip</v>
      </c>
      <c r="D127" s="2" t="s">
        <v>17</v>
      </c>
      <c r="E127" s="2" t="s">
        <v>42</v>
      </c>
      <c r="F127" s="8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G127" s="10" t="n">
        <v>44895</v>
      </c>
      <c r="H127" s="1" t="s">
        <v>124</v>
      </c>
      <c r="I127" s="2" t="s">
        <v>125</v>
      </c>
      <c r="J127" s="2" t="s">
        <v>126</v>
      </c>
    </row>
    <row r="128" customFormat="false" ht="18.7" hidden="false" customHeight="true" outlineLevel="0" collapsed="false">
      <c r="A128" s="1" t="n">
        <v>127</v>
      </c>
      <c r="B128" s="8" t="str">
        <f aca="false">HYPERLINK("https://mncourtfraud.com/file/27-CR-21-23724.pdf","27-CR-21-23724")</f>
        <v>27-CR-21-23724</v>
      </c>
      <c r="C128" s="9" t="str">
        <f aca="false">HYPERLINK("https://mncourtfraud.com/file/MBH-13.zip","MBH-13.zip")</f>
        <v>MBH-13.zip</v>
      </c>
      <c r="D128" s="2" t="s">
        <v>17</v>
      </c>
      <c r="E128" s="2" t="s">
        <v>42</v>
      </c>
      <c r="F128" s="8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G128" s="10" t="n">
        <v>44895</v>
      </c>
      <c r="H128" s="1" t="s">
        <v>124</v>
      </c>
      <c r="I128" s="2" t="s">
        <v>125</v>
      </c>
      <c r="J128" s="2" t="s">
        <v>126</v>
      </c>
    </row>
    <row r="129" customFormat="false" ht="18.7" hidden="false" customHeight="true" outlineLevel="0" collapsed="false">
      <c r="A129" s="1" t="n">
        <v>128</v>
      </c>
      <c r="B129" s="8" t="str">
        <f aca="false">HYPERLINK("https://mncourtfraud.com/file/27-CR-21-2803.pdf","27-CR-21-2803")</f>
        <v>27-CR-21-2803</v>
      </c>
      <c r="C129" s="9" t="str">
        <f aca="false">HYPERLINK("https://mncourtfraud.com/file/MBH-13.zip","MBH-13.zip")</f>
        <v>MBH-13.zip</v>
      </c>
      <c r="D129" s="2" t="s">
        <v>17</v>
      </c>
      <c r="E129" s="2" t="s">
        <v>42</v>
      </c>
      <c r="F129" s="8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G129" s="10" t="n">
        <v>44895</v>
      </c>
      <c r="H129" s="1" t="s">
        <v>124</v>
      </c>
      <c r="I129" s="2" t="s">
        <v>125</v>
      </c>
      <c r="J129" s="2" t="s">
        <v>126</v>
      </c>
    </row>
    <row r="130" customFormat="false" ht="18.7" hidden="false" customHeight="true" outlineLevel="0" collapsed="false">
      <c r="A130" s="1" t="n">
        <v>129</v>
      </c>
      <c r="B130" s="8" t="str">
        <f aca="false">HYPERLINK("https://mncourtfraud.com/file/27-CR-21-4099.pdf","27-CR-21-4099")</f>
        <v>27-CR-21-4099</v>
      </c>
      <c r="C130" s="9" t="str">
        <f aca="false">HYPERLINK("https://mncourtfraud.com/file/MBH-13.zip","MBH-13.zip")</f>
        <v>MBH-13.zip</v>
      </c>
      <c r="D130" s="2" t="s">
        <v>17</v>
      </c>
      <c r="E130" s="2" t="s">
        <v>42</v>
      </c>
      <c r="F130" s="8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G130" s="10" t="n">
        <v>44895</v>
      </c>
      <c r="H130" s="1" t="s">
        <v>124</v>
      </c>
      <c r="I130" s="2" t="s">
        <v>125</v>
      </c>
      <c r="J130" s="2" t="s">
        <v>126</v>
      </c>
    </row>
    <row r="131" customFormat="false" ht="18.7" hidden="false" customHeight="true" outlineLevel="0" collapsed="false">
      <c r="A131" s="1" t="n">
        <v>130</v>
      </c>
      <c r="B131" s="8" t="str">
        <f aca="false">HYPERLINK("https://mncourtfraud.com/file/27-CR-22-11847.pdf","27-CR-22-11847")</f>
        <v>27-CR-22-11847</v>
      </c>
      <c r="C131" s="9" t="str">
        <f aca="false">HYPERLINK("https://mncourtfraud.com/file/MBH-13.zip","MBH-13.zip")</f>
        <v>MBH-13.zip</v>
      </c>
      <c r="D131" s="2" t="s">
        <v>17</v>
      </c>
      <c r="E131" s="2" t="s">
        <v>42</v>
      </c>
      <c r="F131" s="8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G131" s="10" t="n">
        <v>44895</v>
      </c>
      <c r="H131" s="1" t="s">
        <v>124</v>
      </c>
      <c r="I131" s="2" t="s">
        <v>125</v>
      </c>
      <c r="J131" s="2" t="s">
        <v>126</v>
      </c>
    </row>
    <row r="132" customFormat="false" ht="18.7" hidden="false" customHeight="true" outlineLevel="0" collapsed="false">
      <c r="A132" s="1" t="n">
        <v>131</v>
      </c>
      <c r="B132" s="8" t="str">
        <f aca="false">HYPERLINK("https://mncourtfraud.com/file/27-CR-22-12695.pdf","27-CR-22-12695")</f>
        <v>27-CR-22-12695</v>
      </c>
      <c r="C132" s="9" t="str">
        <f aca="false">HYPERLINK("https://mncourtfraud.com/file/MBH-13.zip","MBH-13.zip")</f>
        <v>MBH-13.zip</v>
      </c>
      <c r="D132" s="2" t="s">
        <v>17</v>
      </c>
      <c r="E132" s="2" t="s">
        <v>42</v>
      </c>
      <c r="F132" s="8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G132" s="10" t="n">
        <v>44895</v>
      </c>
      <c r="H132" s="1" t="s">
        <v>124</v>
      </c>
      <c r="I132" s="2" t="s">
        <v>125</v>
      </c>
      <c r="J132" s="2" t="s">
        <v>126</v>
      </c>
    </row>
    <row r="133" customFormat="false" ht="18.7" hidden="false" customHeight="true" outlineLevel="0" collapsed="false">
      <c r="A133" s="1" t="n">
        <v>132</v>
      </c>
      <c r="B133" s="8" t="str">
        <f aca="false">HYPERLINK("https://mncourtfraud.com/file/27-CR-22-13797.pdf","27-CR-22-13797")</f>
        <v>27-CR-22-13797</v>
      </c>
      <c r="C133" s="9" t="str">
        <f aca="false">HYPERLINK("https://mncourtfraud.com/file/MBH-13.zip","MBH-13.zip")</f>
        <v>MBH-13.zip</v>
      </c>
      <c r="D133" s="2" t="s">
        <v>17</v>
      </c>
      <c r="E133" s="2" t="s">
        <v>42</v>
      </c>
      <c r="F133" s="8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G133" s="10" t="n">
        <v>44895</v>
      </c>
      <c r="H133" s="1" t="s">
        <v>124</v>
      </c>
      <c r="I133" s="2" t="s">
        <v>125</v>
      </c>
      <c r="J133" s="2" t="s">
        <v>126</v>
      </c>
    </row>
    <row r="134" customFormat="false" ht="18.7" hidden="false" customHeight="true" outlineLevel="0" collapsed="false">
      <c r="A134" s="1" t="n">
        <v>133</v>
      </c>
      <c r="B134" s="8" t="str">
        <f aca="false">HYPERLINK("https://mncourtfraud.com/file/27-CR-22-3864.pdf","27-CR-22-3864")</f>
        <v>27-CR-22-3864</v>
      </c>
      <c r="C134" s="9" t="str">
        <f aca="false">HYPERLINK("https://mncourtfraud.com/file/MBH-13.zip","MBH-13.zip")</f>
        <v>MBH-13.zip</v>
      </c>
      <c r="D134" s="2" t="s">
        <v>17</v>
      </c>
      <c r="E134" s="2" t="s">
        <v>42</v>
      </c>
      <c r="F134" s="8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G134" s="10" t="n">
        <v>44895</v>
      </c>
      <c r="H134" s="1" t="s">
        <v>124</v>
      </c>
      <c r="I134" s="2" t="s">
        <v>125</v>
      </c>
      <c r="J134" s="2" t="s">
        <v>126</v>
      </c>
    </row>
    <row r="135" customFormat="false" ht="18.7" hidden="false" customHeight="true" outlineLevel="0" collapsed="false">
      <c r="A135" s="1" t="n">
        <v>134</v>
      </c>
      <c r="B135" s="8" t="str">
        <f aca="false">HYPERLINK("https://mncourtfraud.com/file/27-CR-22-8126.pdf","27-CR-22-8126")</f>
        <v>27-CR-22-8126</v>
      </c>
      <c r="C135" s="9" t="str">
        <f aca="false">HYPERLINK("https://mncourtfraud.com/file/MBH-13.zip","MBH-13.zip")</f>
        <v>MBH-13.zip</v>
      </c>
      <c r="D135" s="2" t="s">
        <v>17</v>
      </c>
      <c r="E135" s="2" t="s">
        <v>42</v>
      </c>
      <c r="F135" s="8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G135" s="10" t="n">
        <v>44895</v>
      </c>
      <c r="H135" s="1" t="s">
        <v>124</v>
      </c>
      <c r="I135" s="2" t="s">
        <v>125</v>
      </c>
      <c r="J135" s="2" t="s">
        <v>126</v>
      </c>
    </row>
    <row r="136" customFormat="false" ht="18.7" hidden="false" customHeight="true" outlineLevel="0" collapsed="false">
      <c r="A136" s="1" t="n">
        <v>135</v>
      </c>
      <c r="B136" s="8" t="str">
        <f aca="false">HYPERLINK("https://mncourtfraud.com/file/27-CR-22-8378.pdf","27-CR-22-8378")</f>
        <v>27-CR-22-8378</v>
      </c>
      <c r="C136" s="9" t="str">
        <f aca="false">HYPERLINK("https://mncourtfraud.com/file/MBH-13.zip","MBH-13.zip")</f>
        <v>MBH-13.zip</v>
      </c>
      <c r="D136" s="2" t="s">
        <v>17</v>
      </c>
      <c r="E136" s="2" t="s">
        <v>42</v>
      </c>
      <c r="F136" s="8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G136" s="10" t="n">
        <v>44895</v>
      </c>
      <c r="H136" s="1" t="s">
        <v>124</v>
      </c>
      <c r="I136" s="2" t="s">
        <v>125</v>
      </c>
      <c r="J136" s="2" t="s">
        <v>126</v>
      </c>
    </row>
    <row r="137" customFormat="false" ht="18.7" hidden="false" customHeight="true" outlineLevel="0" collapsed="false">
      <c r="A137" s="1" t="n">
        <v>136</v>
      </c>
      <c r="B137" s="8" t="str">
        <f aca="false">HYPERLINK("https://mncourtfraud.com/file/27-CR-22-9930.pdf","27-CR-22-9930")</f>
        <v>27-CR-22-9930</v>
      </c>
      <c r="C137" s="9" t="str">
        <f aca="false">HYPERLINK("https://mncourtfraud.com/file/MBH-13.zip","MBH-13.zip")</f>
        <v>MBH-13.zip</v>
      </c>
      <c r="D137" s="2" t="s">
        <v>17</v>
      </c>
      <c r="E137" s="2" t="s">
        <v>42</v>
      </c>
      <c r="F137" s="8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G137" s="10" t="n">
        <v>44895</v>
      </c>
      <c r="H137" s="1" t="s">
        <v>124</v>
      </c>
      <c r="I137" s="2" t="s">
        <v>125</v>
      </c>
      <c r="J137" s="2" t="s">
        <v>126</v>
      </c>
    </row>
    <row r="138" customFormat="false" ht="18.7" hidden="false" customHeight="true" outlineLevel="0" collapsed="false">
      <c r="A138" s="1" t="n">
        <v>137</v>
      </c>
      <c r="B138" s="8"/>
      <c r="F138" s="8"/>
      <c r="G138" s="10"/>
    </row>
    <row r="139" customFormat="false" ht="18.7" hidden="false" customHeight="true" outlineLevel="0" collapsed="false">
      <c r="A139" s="1" t="n">
        <v>138</v>
      </c>
      <c r="B139" s="8" t="str">
        <f aca="false">HYPERLINK("https://mncourtfraud.com/file/27-CR-20-25524.pdf","27-CR-20-25524")</f>
        <v>27-CR-20-25524</v>
      </c>
      <c r="C139" s="9" t="str">
        <f aca="false">HYPERLINK("https://mncourtfraud.com/file/MBH-14.zip","MBH-14.zip")</f>
        <v>MBH-14.zip</v>
      </c>
      <c r="D139" s="2" t="s">
        <v>17</v>
      </c>
      <c r="E139" s="2" t="s">
        <v>72</v>
      </c>
      <c r="F139" s="8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G139" s="10" t="n">
        <v>45412</v>
      </c>
      <c r="H139" s="1" t="s">
        <v>127</v>
      </c>
      <c r="I139" s="2" t="s">
        <v>128</v>
      </c>
      <c r="J139" s="2" t="s">
        <v>129</v>
      </c>
    </row>
    <row r="140" customFormat="false" ht="18.7" hidden="false" customHeight="true" outlineLevel="0" collapsed="false">
      <c r="A140" s="1" t="n">
        <v>139</v>
      </c>
      <c r="B140" s="8" t="str">
        <f aca="false">HYPERLINK("https://mncourtfraud.com/file/27-CR-21-12714.pdf","27-CR-21-12714")</f>
        <v>27-CR-21-12714</v>
      </c>
      <c r="C140" s="9" t="str">
        <f aca="false">HYPERLINK("https://mncourtfraud.com/file/MBH-14.zip","MBH-14.zip")</f>
        <v>MBH-14.zip</v>
      </c>
      <c r="D140" s="2" t="s">
        <v>17</v>
      </c>
      <c r="E140" s="2" t="s">
        <v>72</v>
      </c>
      <c r="F140" s="8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G140" s="10" t="n">
        <v>45412</v>
      </c>
      <c r="H140" s="1" t="s">
        <v>127</v>
      </c>
      <c r="I140" s="2" t="s">
        <v>128</v>
      </c>
      <c r="J140" s="2" t="s">
        <v>129</v>
      </c>
    </row>
    <row r="141" customFormat="false" ht="18.7" hidden="false" customHeight="true" outlineLevel="0" collapsed="false">
      <c r="A141" s="1" t="n">
        <v>140</v>
      </c>
      <c r="B141" s="8" t="str">
        <f aca="false">HYPERLINK("https://mncourtfraud.com/file/27-CR-21-12749.pdf","27-CR-21-12749")</f>
        <v>27-CR-21-12749</v>
      </c>
      <c r="C141" s="9" t="str">
        <f aca="false">HYPERLINK("https://mncourtfraud.com/file/MBH-14.zip","MBH-14.zip")</f>
        <v>MBH-14.zip</v>
      </c>
      <c r="D141" s="2" t="s">
        <v>17</v>
      </c>
      <c r="E141" s="2" t="s">
        <v>72</v>
      </c>
      <c r="F141" s="8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G141" s="10" t="n">
        <v>45412</v>
      </c>
      <c r="H141" s="1" t="s">
        <v>127</v>
      </c>
      <c r="I141" s="2" t="s">
        <v>128</v>
      </c>
      <c r="J141" s="2" t="s">
        <v>129</v>
      </c>
    </row>
    <row r="142" customFormat="false" ht="18.7" hidden="false" customHeight="true" outlineLevel="0" collapsed="false">
      <c r="A142" s="1" t="n">
        <v>141</v>
      </c>
      <c r="B142" s="8" t="str">
        <f aca="false">HYPERLINK("https://mncourtfraud.com/file/27-CR-21-12762.pdf","27-CR-21-12762")</f>
        <v>27-CR-21-12762</v>
      </c>
      <c r="C142" s="9" t="str">
        <f aca="false">HYPERLINK("https://mncourtfraud.com/file/MBH-14.zip","MBH-14.zip")</f>
        <v>MBH-14.zip</v>
      </c>
      <c r="D142" s="2" t="s">
        <v>17</v>
      </c>
      <c r="E142" s="2" t="s">
        <v>72</v>
      </c>
      <c r="F142" s="8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G142" s="10" t="n">
        <v>45412</v>
      </c>
      <c r="H142" s="1" t="s">
        <v>127</v>
      </c>
      <c r="I142" s="2" t="s">
        <v>128</v>
      </c>
      <c r="J142" s="2" t="s">
        <v>129</v>
      </c>
    </row>
    <row r="143" customFormat="false" ht="18.7" hidden="false" customHeight="true" outlineLevel="0" collapsed="false">
      <c r="A143" s="1" t="n">
        <v>142</v>
      </c>
      <c r="B143" s="8" t="str">
        <f aca="false">HYPERLINK("https://mncourtfraud.com/file/27-CR-21-12947.pdf","27-CR-21-12947")</f>
        <v>27-CR-21-12947</v>
      </c>
      <c r="C143" s="9" t="str">
        <f aca="false">HYPERLINK("https://mncourtfraud.com/file/MBH-14.zip","MBH-14.zip")</f>
        <v>MBH-14.zip</v>
      </c>
      <c r="D143" s="2" t="s">
        <v>17</v>
      </c>
      <c r="E143" s="2" t="s">
        <v>72</v>
      </c>
      <c r="F143" s="8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G143" s="10" t="n">
        <v>45412</v>
      </c>
      <c r="H143" s="1" t="s">
        <v>127</v>
      </c>
      <c r="I143" s="2" t="s">
        <v>128</v>
      </c>
      <c r="J143" s="2" t="s">
        <v>129</v>
      </c>
    </row>
    <row r="144" customFormat="false" ht="18.7" hidden="false" customHeight="true" outlineLevel="0" collapsed="false">
      <c r="A144" s="1" t="n">
        <v>143</v>
      </c>
      <c r="B144" s="8" t="str">
        <f aca="false">HYPERLINK("https://mncourtfraud.com/file/27-CR-21-13144.pdf","27-CR-21-13144")</f>
        <v>27-CR-21-13144</v>
      </c>
      <c r="C144" s="9" t="str">
        <f aca="false">HYPERLINK("https://mncourtfraud.com/file/MBH-14.zip","MBH-14.zip")</f>
        <v>MBH-14.zip</v>
      </c>
      <c r="D144" s="2" t="s">
        <v>17</v>
      </c>
      <c r="E144" s="2" t="s">
        <v>72</v>
      </c>
      <c r="F144" s="8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G144" s="10" t="n">
        <v>45412</v>
      </c>
      <c r="H144" s="1" t="s">
        <v>127</v>
      </c>
      <c r="I144" s="2" t="s">
        <v>128</v>
      </c>
      <c r="J144" s="2" t="s">
        <v>129</v>
      </c>
    </row>
    <row r="145" customFormat="false" ht="18.7" hidden="false" customHeight="true" outlineLevel="0" collapsed="false">
      <c r="A145" s="1" t="n">
        <v>144</v>
      </c>
      <c r="B145" s="8" t="str">
        <f aca="false">HYPERLINK("https://mncourtfraud.com/file/27-CR-21-13146.pdf","27-CR-21-13146")</f>
        <v>27-CR-21-13146</v>
      </c>
      <c r="C145" s="9" t="str">
        <f aca="false">HYPERLINK("https://mncourtfraud.com/file/MBH-14.zip","MBH-14.zip")</f>
        <v>MBH-14.zip</v>
      </c>
      <c r="D145" s="2" t="s">
        <v>17</v>
      </c>
      <c r="E145" s="2" t="s">
        <v>72</v>
      </c>
      <c r="F145" s="8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G145" s="10" t="n">
        <v>45412</v>
      </c>
      <c r="H145" s="1" t="s">
        <v>127</v>
      </c>
      <c r="I145" s="2" t="s">
        <v>128</v>
      </c>
      <c r="J145" s="2" t="s">
        <v>129</v>
      </c>
    </row>
    <row r="146" customFormat="false" ht="18.7" hidden="false" customHeight="true" outlineLevel="0" collapsed="false">
      <c r="A146" s="1" t="n">
        <v>145</v>
      </c>
      <c r="B146" s="8" t="str">
        <f aca="false">HYPERLINK("https://mncourtfraud.com/file/27-CR-21-13147.pdf","27-CR-21-13147")</f>
        <v>27-CR-21-13147</v>
      </c>
      <c r="C146" s="9" t="str">
        <f aca="false">HYPERLINK("https://mncourtfraud.com/file/MBH-14.zip","MBH-14.zip")</f>
        <v>MBH-14.zip</v>
      </c>
      <c r="D146" s="2" t="s">
        <v>17</v>
      </c>
      <c r="E146" s="2" t="s">
        <v>72</v>
      </c>
      <c r="F146" s="8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G146" s="10" t="n">
        <v>45412</v>
      </c>
      <c r="H146" s="1" t="s">
        <v>127</v>
      </c>
      <c r="I146" s="2" t="s">
        <v>128</v>
      </c>
      <c r="J146" s="2" t="s">
        <v>129</v>
      </c>
    </row>
    <row r="147" customFormat="false" ht="18.7" hidden="false" customHeight="true" outlineLevel="0" collapsed="false">
      <c r="A147" s="1" t="n">
        <v>146</v>
      </c>
      <c r="B147" s="8" t="str">
        <f aca="false">HYPERLINK("https://mncourtfraud.com/file/27-CR-21-13150.pdf","27-CR-21-13150")</f>
        <v>27-CR-21-13150</v>
      </c>
      <c r="C147" s="9" t="str">
        <f aca="false">HYPERLINK("https://mncourtfraud.com/file/MBH-14.zip","MBH-14.zip")</f>
        <v>MBH-14.zip</v>
      </c>
      <c r="D147" s="2" t="s">
        <v>17</v>
      </c>
      <c r="E147" s="2" t="s">
        <v>72</v>
      </c>
      <c r="F147" s="8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G147" s="10" t="n">
        <v>45412</v>
      </c>
      <c r="H147" s="1" t="s">
        <v>127</v>
      </c>
      <c r="I147" s="2" t="s">
        <v>128</v>
      </c>
      <c r="J147" s="2" t="s">
        <v>129</v>
      </c>
    </row>
    <row r="148" customFormat="false" ht="18.7" hidden="false" customHeight="true" outlineLevel="0" collapsed="false">
      <c r="A148" s="1" t="n">
        <v>147</v>
      </c>
      <c r="B148" s="8" t="str">
        <f aca="false">HYPERLINK("https://mncourtfraud.com/file/27-CR-21-23724.pdf","27-CR-21-23724")</f>
        <v>27-CR-21-23724</v>
      </c>
      <c r="C148" s="9" t="str">
        <f aca="false">HYPERLINK("https://mncourtfraud.com/file/MBH-14.zip","MBH-14.zip")</f>
        <v>MBH-14.zip</v>
      </c>
      <c r="D148" s="2" t="s">
        <v>17</v>
      </c>
      <c r="E148" s="2" t="s">
        <v>72</v>
      </c>
      <c r="F148" s="8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G148" s="10" t="n">
        <v>45412</v>
      </c>
      <c r="H148" s="1" t="s">
        <v>127</v>
      </c>
      <c r="I148" s="2" t="s">
        <v>128</v>
      </c>
      <c r="J148" s="2" t="s">
        <v>129</v>
      </c>
    </row>
    <row r="149" customFormat="false" ht="18.7" hidden="false" customHeight="true" outlineLevel="0" collapsed="false">
      <c r="A149" s="1" t="n">
        <v>148</v>
      </c>
      <c r="B149" s="8" t="str">
        <f aca="false">HYPERLINK("https://mncourtfraud.com/file/27-CR-22-11847.pdf","27-CR-22-11847")</f>
        <v>27-CR-22-11847</v>
      </c>
      <c r="C149" s="9" t="str">
        <f aca="false">HYPERLINK("https://mncourtfraud.com/file/MBH-14.zip","MBH-14.zip")</f>
        <v>MBH-14.zip</v>
      </c>
      <c r="D149" s="2" t="s">
        <v>17</v>
      </c>
      <c r="E149" s="2" t="s">
        <v>72</v>
      </c>
      <c r="F149" s="8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G149" s="10" t="n">
        <v>45412</v>
      </c>
      <c r="H149" s="1" t="s">
        <v>127</v>
      </c>
      <c r="I149" s="2" t="s">
        <v>128</v>
      </c>
      <c r="J149" s="2" t="s">
        <v>129</v>
      </c>
    </row>
    <row r="150" customFormat="false" ht="18.7" hidden="false" customHeight="true" outlineLevel="0" collapsed="false">
      <c r="A150" s="1" t="n">
        <v>149</v>
      </c>
      <c r="B150" s="8" t="str">
        <f aca="false">HYPERLINK("https://mncourtfraud.com/file/27-CR-22-25069.pdf","27-CR-22-25069")</f>
        <v>27-CR-22-25069</v>
      </c>
      <c r="C150" s="9" t="str">
        <f aca="false">HYPERLINK("https://mncourtfraud.com/file/MBH-14.zip","MBH-14.zip")</f>
        <v>MBH-14.zip</v>
      </c>
      <c r="D150" s="2" t="s">
        <v>17</v>
      </c>
      <c r="E150" s="2" t="s">
        <v>72</v>
      </c>
      <c r="F150" s="8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G150" s="10" t="n">
        <v>45412</v>
      </c>
      <c r="H150" s="1" t="s">
        <v>127</v>
      </c>
      <c r="I150" s="2" t="s">
        <v>128</v>
      </c>
      <c r="J150" s="2" t="s">
        <v>129</v>
      </c>
    </row>
    <row r="151" customFormat="false" ht="18.7" hidden="false" customHeight="true" outlineLevel="0" collapsed="false">
      <c r="A151" s="1" t="n">
        <v>150</v>
      </c>
      <c r="B151" s="8" t="str">
        <f aca="false">HYPERLINK("https://mncourtfraud.com/file/27-CR-22-8126.pdf","27-CR-22-8126")</f>
        <v>27-CR-22-8126</v>
      </c>
      <c r="C151" s="9" t="str">
        <f aca="false">HYPERLINK("https://mncourtfraud.com/file/MBH-14.zip","MBH-14.zip")</f>
        <v>MBH-14.zip</v>
      </c>
      <c r="D151" s="2" t="s">
        <v>17</v>
      </c>
      <c r="E151" s="2" t="s">
        <v>72</v>
      </c>
      <c r="F151" s="8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G151" s="10" t="n">
        <v>45412</v>
      </c>
      <c r="H151" s="1" t="s">
        <v>127</v>
      </c>
      <c r="I151" s="2" t="s">
        <v>128</v>
      </c>
      <c r="J151" s="2" t="s">
        <v>129</v>
      </c>
    </row>
    <row r="152" customFormat="false" ht="18.7" hidden="false" customHeight="true" outlineLevel="0" collapsed="false">
      <c r="A152" s="1" t="n">
        <v>151</v>
      </c>
      <c r="B152" s="8" t="str">
        <f aca="false">HYPERLINK("https://mncourtfraud.com/file/27-CR-22-8378.pdf","27-CR-22-8378")</f>
        <v>27-CR-22-8378</v>
      </c>
      <c r="C152" s="9" t="str">
        <f aca="false">HYPERLINK("https://mncourtfraud.com/file/MBH-14.zip","MBH-14.zip")</f>
        <v>MBH-14.zip</v>
      </c>
      <c r="D152" s="2" t="s">
        <v>17</v>
      </c>
      <c r="E152" s="2" t="s">
        <v>72</v>
      </c>
      <c r="F152" s="8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G152" s="10" t="n">
        <v>45412</v>
      </c>
      <c r="H152" s="1" t="s">
        <v>127</v>
      </c>
      <c r="I152" s="2" t="s">
        <v>128</v>
      </c>
      <c r="J152" s="2" t="s">
        <v>129</v>
      </c>
    </row>
    <row r="153" customFormat="false" ht="18.7" hidden="false" customHeight="true" outlineLevel="0" collapsed="false">
      <c r="A153" s="1" t="n">
        <v>152</v>
      </c>
      <c r="B153" s="8" t="str">
        <f aca="false">HYPERLINK("https://mncourtfraud.com/file/27-CR-23-1583.pdf","27-CR-23-1583")</f>
        <v>27-CR-23-1583</v>
      </c>
      <c r="C153" s="9" t="str">
        <f aca="false">HYPERLINK("https://mncourtfraud.com/file/MBH-14.zip","MBH-14.zip")</f>
        <v>MBH-14.zip</v>
      </c>
      <c r="D153" s="2" t="s">
        <v>17</v>
      </c>
      <c r="E153" s="2" t="s">
        <v>72</v>
      </c>
      <c r="F153" s="8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G153" s="10" t="n">
        <v>45412</v>
      </c>
      <c r="H153" s="1" t="s">
        <v>127</v>
      </c>
      <c r="I153" s="2" t="s">
        <v>128</v>
      </c>
      <c r="J153" s="2" t="s">
        <v>129</v>
      </c>
    </row>
    <row r="154" customFormat="false" ht="18.7" hidden="false" customHeight="true" outlineLevel="0" collapsed="false">
      <c r="A154" s="1" t="n">
        <v>153</v>
      </c>
      <c r="B154" s="8" t="str">
        <f aca="false">HYPERLINK("https://mncourtfraud.com/file/27-CR-23-4900.pdf","27-CR-23-4900")</f>
        <v>27-CR-23-4900</v>
      </c>
      <c r="C154" s="9" t="str">
        <f aca="false">HYPERLINK("https://mncourtfraud.com/file/MBH-14.zip","MBH-14.zip")</f>
        <v>MBH-14.zip</v>
      </c>
      <c r="D154" s="2" t="s">
        <v>17</v>
      </c>
      <c r="E154" s="2" t="s">
        <v>72</v>
      </c>
      <c r="F154" s="8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G154" s="10" t="n">
        <v>45412</v>
      </c>
      <c r="H154" s="1" t="s">
        <v>127</v>
      </c>
      <c r="I154" s="2" t="s">
        <v>128</v>
      </c>
      <c r="J154" s="2" t="s">
        <v>129</v>
      </c>
    </row>
    <row r="155" customFormat="false" ht="18.7" hidden="false" customHeight="true" outlineLevel="0" collapsed="false">
      <c r="A155" s="1" t="n">
        <v>154</v>
      </c>
      <c r="B155" s="8" t="str">
        <f aca="false">HYPERLINK("https://mncourtfraud.com/file/27-CR-23-4904.pdf","27-CR-23-4904")</f>
        <v>27-CR-23-4904</v>
      </c>
      <c r="C155" s="9" t="str">
        <f aca="false">HYPERLINK("https://mncourtfraud.com/file/MBH-14.zip","MBH-14.zip")</f>
        <v>MBH-14.zip</v>
      </c>
      <c r="D155" s="2" t="s">
        <v>17</v>
      </c>
      <c r="E155" s="2" t="s">
        <v>72</v>
      </c>
      <c r="F155" s="8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G155" s="10" t="n">
        <v>45412</v>
      </c>
      <c r="H155" s="1" t="s">
        <v>127</v>
      </c>
      <c r="I155" s="2" t="s">
        <v>128</v>
      </c>
      <c r="J155" s="2" t="s">
        <v>129</v>
      </c>
    </row>
    <row r="156" customFormat="false" ht="18.7" hidden="false" customHeight="true" outlineLevel="0" collapsed="false">
      <c r="A156" s="1" t="n">
        <v>155</v>
      </c>
      <c r="B156" s="8" t="str">
        <f aca="false">HYPERLINK("https://mncourtfraud.com/file/27-CR-23-7087.pdf","27-CR-23-7087")</f>
        <v>27-CR-23-7087</v>
      </c>
      <c r="C156" s="9" t="str">
        <f aca="false">HYPERLINK("https://mncourtfraud.com/file/MBH-14.zip","MBH-14.zip")</f>
        <v>MBH-14.zip</v>
      </c>
      <c r="D156" s="2" t="s">
        <v>17</v>
      </c>
      <c r="E156" s="2" t="s">
        <v>72</v>
      </c>
      <c r="F156" s="8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G156" s="10" t="n">
        <v>45412</v>
      </c>
      <c r="H156" s="1" t="s">
        <v>127</v>
      </c>
      <c r="I156" s="2" t="s">
        <v>128</v>
      </c>
      <c r="J156" s="2" t="s">
        <v>129</v>
      </c>
    </row>
    <row r="157" customFormat="false" ht="18.7" hidden="false" customHeight="true" outlineLevel="0" collapsed="false">
      <c r="A157" s="1" t="n">
        <v>156</v>
      </c>
      <c r="B157" s="8" t="str">
        <f aca="false">HYPERLINK("https://mncourtfraud.com/file/27-CR-23-7088.pdf","27-CR-23-7088")</f>
        <v>27-CR-23-7088</v>
      </c>
      <c r="C157" s="9" t="str">
        <f aca="false">HYPERLINK("https://mncourtfraud.com/file/MBH-14.zip","MBH-14.zip")</f>
        <v>MBH-14.zip</v>
      </c>
      <c r="D157" s="2" t="s">
        <v>17</v>
      </c>
      <c r="E157" s="2" t="s">
        <v>72</v>
      </c>
      <c r="F157" s="8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G157" s="10" t="n">
        <v>45412</v>
      </c>
      <c r="H157" s="1" t="s">
        <v>127</v>
      </c>
      <c r="I157" s="2" t="s">
        <v>128</v>
      </c>
      <c r="J157" s="2" t="s">
        <v>129</v>
      </c>
    </row>
    <row r="158" customFormat="false" ht="18.7" hidden="false" customHeight="true" outlineLevel="0" collapsed="false">
      <c r="A158" s="1" t="n">
        <v>157</v>
      </c>
      <c r="B158" s="8" t="str">
        <f aca="false">HYPERLINK("https://mncourtfraud.com/file/27-CR-23-7089.pdf","27-CR-23-7089")</f>
        <v>27-CR-23-7089</v>
      </c>
      <c r="C158" s="9" t="str">
        <f aca="false">HYPERLINK("https://mncourtfraud.com/file/MBH-14.zip","MBH-14.zip")</f>
        <v>MBH-14.zip</v>
      </c>
      <c r="D158" s="2" t="s">
        <v>17</v>
      </c>
      <c r="E158" s="2" t="s">
        <v>72</v>
      </c>
      <c r="F158" s="8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G158" s="10" t="n">
        <v>45412</v>
      </c>
      <c r="H158" s="1" t="s">
        <v>127</v>
      </c>
      <c r="I158" s="2" t="s">
        <v>128</v>
      </c>
      <c r="J158" s="2" t="s">
        <v>129</v>
      </c>
    </row>
    <row r="159" customFormat="false" ht="18.7" hidden="false" customHeight="true" outlineLevel="0" collapsed="false">
      <c r="A159" s="1" t="n">
        <v>158</v>
      </c>
      <c r="B159" s="8" t="str">
        <f aca="false">HYPERLINK("https://mncourtfraud.com/file/27-CR-23-7275.pdf","27-CR-23-7275")</f>
        <v>27-CR-23-7275</v>
      </c>
      <c r="C159" s="9" t="str">
        <f aca="false">HYPERLINK("https://mncourtfraud.com/file/MBH-14.zip","MBH-14.zip")</f>
        <v>MBH-14.zip</v>
      </c>
      <c r="D159" s="2" t="s">
        <v>17</v>
      </c>
      <c r="E159" s="2" t="s">
        <v>72</v>
      </c>
      <c r="F159" s="8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G159" s="10" t="n">
        <v>45412</v>
      </c>
      <c r="H159" s="1" t="s">
        <v>127</v>
      </c>
      <c r="I159" s="2" t="s">
        <v>128</v>
      </c>
      <c r="J159" s="2" t="s">
        <v>129</v>
      </c>
    </row>
    <row r="160" customFormat="false" ht="18.7" hidden="false" customHeight="true" outlineLevel="0" collapsed="false">
      <c r="A160" s="1" t="n">
        <v>159</v>
      </c>
      <c r="B160" s="8"/>
      <c r="F160" s="8"/>
      <c r="G160" s="10"/>
    </row>
    <row r="161" customFormat="false" ht="18.7" hidden="false" customHeight="true" outlineLevel="0" collapsed="false">
      <c r="A161" s="1" t="n">
        <v>160</v>
      </c>
      <c r="B161" s="8" t="str">
        <f aca="false">HYPERLINK("https://mncourtfraud.com/file/27-CR-20-25524.pdf","27-CR-20-25524")</f>
        <v>27-CR-20-25524</v>
      </c>
      <c r="C161" s="9" t="str">
        <f aca="false">HYPERLINK("https://mncourtfraud.com/file/MBH-15.zip","MBH-15.zip")</f>
        <v>MBH-15.zip</v>
      </c>
      <c r="D161" s="2" t="s">
        <v>17</v>
      </c>
      <c r="E161" s="2" t="s">
        <v>42</v>
      </c>
      <c r="F161" s="8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G161" s="10" t="n">
        <v>45412</v>
      </c>
      <c r="H161" s="1" t="s">
        <v>127</v>
      </c>
      <c r="I161" s="2" t="s">
        <v>130</v>
      </c>
      <c r="J161" s="2" t="s">
        <v>131</v>
      </c>
    </row>
    <row r="162" customFormat="false" ht="18.7" hidden="false" customHeight="true" outlineLevel="0" collapsed="false">
      <c r="A162" s="1" t="n">
        <v>161</v>
      </c>
      <c r="B162" s="8" t="str">
        <f aca="false">HYPERLINK("https://mncourtfraud.com/file/27-CR-21-12714.pdf","27-CR-21-12714")</f>
        <v>27-CR-21-12714</v>
      </c>
      <c r="C162" s="9" t="str">
        <f aca="false">HYPERLINK("https://mncourtfraud.com/file/MBH-15.zip","MBH-15.zip")</f>
        <v>MBH-15.zip</v>
      </c>
      <c r="D162" s="2" t="s">
        <v>17</v>
      </c>
      <c r="E162" s="2" t="s">
        <v>42</v>
      </c>
      <c r="F162" s="8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G162" s="10" t="n">
        <v>45412</v>
      </c>
      <c r="H162" s="1" t="s">
        <v>127</v>
      </c>
      <c r="I162" s="2" t="s">
        <v>130</v>
      </c>
      <c r="J162" s="2" t="s">
        <v>131</v>
      </c>
    </row>
    <row r="163" customFormat="false" ht="18.7" hidden="false" customHeight="true" outlineLevel="0" collapsed="false">
      <c r="A163" s="1" t="n">
        <v>162</v>
      </c>
      <c r="B163" s="8" t="str">
        <f aca="false">HYPERLINK("https://mncourtfraud.com/file/27-CR-21-12749.pdf","27-CR-21-12749")</f>
        <v>27-CR-21-12749</v>
      </c>
      <c r="C163" s="9" t="str">
        <f aca="false">HYPERLINK("https://mncourtfraud.com/file/MBH-15.zip","MBH-15.zip")</f>
        <v>MBH-15.zip</v>
      </c>
      <c r="D163" s="2" t="s">
        <v>17</v>
      </c>
      <c r="E163" s="2" t="s">
        <v>42</v>
      </c>
      <c r="F163" s="8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G163" s="10" t="n">
        <v>45412</v>
      </c>
      <c r="H163" s="1" t="s">
        <v>127</v>
      </c>
      <c r="I163" s="2" t="s">
        <v>130</v>
      </c>
      <c r="J163" s="2" t="s">
        <v>131</v>
      </c>
    </row>
    <row r="164" customFormat="false" ht="18.7" hidden="false" customHeight="true" outlineLevel="0" collapsed="false">
      <c r="A164" s="1" t="n">
        <v>163</v>
      </c>
      <c r="B164" s="8" t="str">
        <f aca="false">HYPERLINK("https://mncourtfraud.com/file/27-CR-21-12762.pdf","27-CR-21-12762")</f>
        <v>27-CR-21-12762</v>
      </c>
      <c r="C164" s="9" t="str">
        <f aca="false">HYPERLINK("https://mncourtfraud.com/file/MBH-15.zip","MBH-15.zip")</f>
        <v>MBH-15.zip</v>
      </c>
      <c r="D164" s="2" t="s">
        <v>17</v>
      </c>
      <c r="E164" s="2" t="s">
        <v>42</v>
      </c>
      <c r="F164" s="8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G164" s="10" t="n">
        <v>45412</v>
      </c>
      <c r="H164" s="1" t="s">
        <v>127</v>
      </c>
      <c r="I164" s="2" t="s">
        <v>130</v>
      </c>
      <c r="J164" s="2" t="s">
        <v>131</v>
      </c>
    </row>
    <row r="165" customFormat="false" ht="18.7" hidden="false" customHeight="true" outlineLevel="0" collapsed="false">
      <c r="A165" s="1" t="n">
        <v>164</v>
      </c>
      <c r="B165" s="8" t="str">
        <f aca="false">HYPERLINK("https://mncourtfraud.com/file/27-CR-21-12947.pdf","27-CR-21-12947")</f>
        <v>27-CR-21-12947</v>
      </c>
      <c r="C165" s="9" t="str">
        <f aca="false">HYPERLINK("https://mncourtfraud.com/file/MBH-15.zip","MBH-15.zip")</f>
        <v>MBH-15.zip</v>
      </c>
      <c r="D165" s="2" t="s">
        <v>17</v>
      </c>
      <c r="E165" s="2" t="s">
        <v>42</v>
      </c>
      <c r="F165" s="8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G165" s="10" t="n">
        <v>45412</v>
      </c>
      <c r="H165" s="1" t="s">
        <v>127</v>
      </c>
      <c r="I165" s="2" t="s">
        <v>130</v>
      </c>
      <c r="J165" s="2" t="s">
        <v>131</v>
      </c>
    </row>
    <row r="166" customFormat="false" ht="18.7" hidden="false" customHeight="true" outlineLevel="0" collapsed="false">
      <c r="A166" s="1" t="n">
        <v>165</v>
      </c>
      <c r="B166" s="8" t="str">
        <f aca="false">HYPERLINK("https://mncourtfraud.com/file/27-CR-21-13144.pdf","27-CR-21-13144")</f>
        <v>27-CR-21-13144</v>
      </c>
      <c r="C166" s="9" t="str">
        <f aca="false">HYPERLINK("https://mncourtfraud.com/file/MBH-15.zip","MBH-15.zip")</f>
        <v>MBH-15.zip</v>
      </c>
      <c r="D166" s="2" t="s">
        <v>17</v>
      </c>
      <c r="E166" s="2" t="s">
        <v>42</v>
      </c>
      <c r="F166" s="8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G166" s="10" t="n">
        <v>45412</v>
      </c>
      <c r="H166" s="1" t="s">
        <v>127</v>
      </c>
      <c r="I166" s="2" t="s">
        <v>130</v>
      </c>
      <c r="J166" s="2" t="s">
        <v>131</v>
      </c>
    </row>
    <row r="167" customFormat="false" ht="18.7" hidden="false" customHeight="true" outlineLevel="0" collapsed="false">
      <c r="A167" s="1" t="n">
        <v>166</v>
      </c>
      <c r="B167" s="8" t="str">
        <f aca="false">HYPERLINK("https://mncourtfraud.com/file/27-CR-21-13146.pdf","27-CR-21-13146")</f>
        <v>27-CR-21-13146</v>
      </c>
      <c r="C167" s="9" t="str">
        <f aca="false">HYPERLINK("https://mncourtfraud.com/file/MBH-15.zip","MBH-15.zip")</f>
        <v>MBH-15.zip</v>
      </c>
      <c r="D167" s="2" t="s">
        <v>17</v>
      </c>
      <c r="E167" s="2" t="s">
        <v>42</v>
      </c>
      <c r="F167" s="8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G167" s="10" t="n">
        <v>45412</v>
      </c>
      <c r="H167" s="1" t="s">
        <v>127</v>
      </c>
      <c r="I167" s="2" t="s">
        <v>130</v>
      </c>
      <c r="J167" s="2" t="s">
        <v>131</v>
      </c>
    </row>
    <row r="168" customFormat="false" ht="18.7" hidden="false" customHeight="true" outlineLevel="0" collapsed="false">
      <c r="A168" s="1" t="n">
        <v>167</v>
      </c>
      <c r="B168" s="8" t="str">
        <f aca="false">HYPERLINK("https://mncourtfraud.com/file/27-CR-21-13147.pdf","27-CR-21-13147")</f>
        <v>27-CR-21-13147</v>
      </c>
      <c r="C168" s="9" t="str">
        <f aca="false">HYPERLINK("https://mncourtfraud.com/file/MBH-15.zip","MBH-15.zip")</f>
        <v>MBH-15.zip</v>
      </c>
      <c r="D168" s="2" t="s">
        <v>17</v>
      </c>
      <c r="E168" s="2" t="s">
        <v>42</v>
      </c>
      <c r="F168" s="8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G168" s="10" t="n">
        <v>45412</v>
      </c>
      <c r="H168" s="1" t="s">
        <v>127</v>
      </c>
      <c r="I168" s="2" t="s">
        <v>130</v>
      </c>
      <c r="J168" s="2" t="s">
        <v>131</v>
      </c>
    </row>
    <row r="169" customFormat="false" ht="18.7" hidden="false" customHeight="true" outlineLevel="0" collapsed="false">
      <c r="A169" s="1" t="n">
        <v>168</v>
      </c>
      <c r="B169" s="8" t="str">
        <f aca="false">HYPERLINK("https://mncourtfraud.com/file/27-CR-21-13150.pdf","27-CR-21-13150")</f>
        <v>27-CR-21-13150</v>
      </c>
      <c r="C169" s="9" t="str">
        <f aca="false">HYPERLINK("https://mncourtfraud.com/file/MBH-15.zip","MBH-15.zip")</f>
        <v>MBH-15.zip</v>
      </c>
      <c r="D169" s="2" t="s">
        <v>17</v>
      </c>
      <c r="E169" s="2" t="s">
        <v>42</v>
      </c>
      <c r="F169" s="8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G169" s="10" t="n">
        <v>45412</v>
      </c>
      <c r="H169" s="1" t="s">
        <v>127</v>
      </c>
      <c r="I169" s="2" t="s">
        <v>130</v>
      </c>
      <c r="J169" s="2" t="s">
        <v>131</v>
      </c>
    </row>
    <row r="170" customFormat="false" ht="18.7" hidden="false" customHeight="true" outlineLevel="0" collapsed="false">
      <c r="A170" s="1" t="n">
        <v>169</v>
      </c>
      <c r="B170" s="8" t="str">
        <f aca="false">HYPERLINK("https://mncourtfraud.com/file/27-CR-21-23724.pdf","27-CR-21-23724")</f>
        <v>27-CR-21-23724</v>
      </c>
      <c r="C170" s="9" t="str">
        <f aca="false">HYPERLINK("https://mncourtfraud.com/file/MBH-15.zip","MBH-15.zip")</f>
        <v>MBH-15.zip</v>
      </c>
      <c r="D170" s="2" t="s">
        <v>17</v>
      </c>
      <c r="E170" s="2" t="s">
        <v>42</v>
      </c>
      <c r="F170" s="8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G170" s="10" t="n">
        <v>45412</v>
      </c>
      <c r="H170" s="1" t="s">
        <v>127</v>
      </c>
      <c r="I170" s="2" t="s">
        <v>130</v>
      </c>
      <c r="J170" s="2" t="s">
        <v>131</v>
      </c>
    </row>
    <row r="171" customFormat="false" ht="18.7" hidden="false" customHeight="true" outlineLevel="0" collapsed="false">
      <c r="A171" s="1" t="n">
        <v>170</v>
      </c>
      <c r="B171" s="8" t="str">
        <f aca="false">HYPERLINK("https://mncourtfraud.com/file/27-CR-22-11847.pdf","27-CR-22-11847")</f>
        <v>27-CR-22-11847</v>
      </c>
      <c r="C171" s="9" t="str">
        <f aca="false">HYPERLINK("https://mncourtfraud.com/file/MBH-15.zip","MBH-15.zip")</f>
        <v>MBH-15.zip</v>
      </c>
      <c r="D171" s="2" t="s">
        <v>17</v>
      </c>
      <c r="E171" s="2" t="s">
        <v>42</v>
      </c>
      <c r="F171" s="8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G171" s="10" t="n">
        <v>45412</v>
      </c>
      <c r="H171" s="1" t="s">
        <v>127</v>
      </c>
      <c r="I171" s="2" t="s">
        <v>130</v>
      </c>
      <c r="J171" s="2" t="s">
        <v>131</v>
      </c>
    </row>
    <row r="172" customFormat="false" ht="18.7" hidden="false" customHeight="true" outlineLevel="0" collapsed="false">
      <c r="A172" s="1" t="n">
        <v>171</v>
      </c>
      <c r="B172" s="8" t="str">
        <f aca="false">HYPERLINK("https://mncourtfraud.com/file/27-CR-22-25069.pdf","27-CR-22-25069")</f>
        <v>27-CR-22-25069</v>
      </c>
      <c r="C172" s="9" t="str">
        <f aca="false">HYPERLINK("https://mncourtfraud.com/file/MBH-15.zip","MBH-15.zip")</f>
        <v>MBH-15.zip</v>
      </c>
      <c r="D172" s="2" t="s">
        <v>17</v>
      </c>
      <c r="E172" s="2" t="s">
        <v>42</v>
      </c>
      <c r="F172" s="8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G172" s="10" t="n">
        <v>45412</v>
      </c>
      <c r="H172" s="1" t="s">
        <v>127</v>
      </c>
      <c r="I172" s="2" t="s">
        <v>130</v>
      </c>
      <c r="J172" s="2" t="s">
        <v>131</v>
      </c>
    </row>
    <row r="173" customFormat="false" ht="18.7" hidden="false" customHeight="true" outlineLevel="0" collapsed="false">
      <c r="A173" s="1" t="n">
        <v>172</v>
      </c>
      <c r="B173" s="8" t="str">
        <f aca="false">HYPERLINK("https://mncourtfraud.com/file/27-CR-22-8126.pdf","27-CR-22-8126")</f>
        <v>27-CR-22-8126</v>
      </c>
      <c r="C173" s="9" t="str">
        <f aca="false">HYPERLINK("https://mncourtfraud.com/file/MBH-15.zip","MBH-15.zip")</f>
        <v>MBH-15.zip</v>
      </c>
      <c r="D173" s="2" t="s">
        <v>17</v>
      </c>
      <c r="E173" s="2" t="s">
        <v>42</v>
      </c>
      <c r="F173" s="8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G173" s="10" t="n">
        <v>45412</v>
      </c>
      <c r="H173" s="1" t="s">
        <v>127</v>
      </c>
      <c r="I173" s="2" t="s">
        <v>130</v>
      </c>
      <c r="J173" s="2" t="s">
        <v>131</v>
      </c>
    </row>
    <row r="174" customFormat="false" ht="18.7" hidden="false" customHeight="true" outlineLevel="0" collapsed="false">
      <c r="A174" s="1" t="n">
        <v>173</v>
      </c>
      <c r="B174" s="8" t="str">
        <f aca="false">HYPERLINK("https://mncourtfraud.com/file/27-CR-22-8378.pdf","27-CR-22-8378")</f>
        <v>27-CR-22-8378</v>
      </c>
      <c r="C174" s="9" t="str">
        <f aca="false">HYPERLINK("https://mncourtfraud.com/file/MBH-15.zip","MBH-15.zip")</f>
        <v>MBH-15.zip</v>
      </c>
      <c r="D174" s="2" t="s">
        <v>17</v>
      </c>
      <c r="E174" s="2" t="s">
        <v>42</v>
      </c>
      <c r="F174" s="8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G174" s="10" t="n">
        <v>45412</v>
      </c>
      <c r="H174" s="1" t="s">
        <v>127</v>
      </c>
      <c r="I174" s="2" t="s">
        <v>130</v>
      </c>
      <c r="J174" s="2" t="s">
        <v>131</v>
      </c>
    </row>
    <row r="175" customFormat="false" ht="18.7" hidden="false" customHeight="true" outlineLevel="0" collapsed="false">
      <c r="A175" s="1" t="n">
        <v>174</v>
      </c>
      <c r="B175" s="8" t="str">
        <f aca="false">HYPERLINK("https://mncourtfraud.com/file/27-CR-23-1583.pdf","27-CR-23-1583")</f>
        <v>27-CR-23-1583</v>
      </c>
      <c r="C175" s="9" t="str">
        <f aca="false">HYPERLINK("https://mncourtfraud.com/file/MBH-15.zip","MBH-15.zip")</f>
        <v>MBH-15.zip</v>
      </c>
      <c r="D175" s="2" t="s">
        <v>17</v>
      </c>
      <c r="E175" s="2" t="s">
        <v>42</v>
      </c>
      <c r="F175" s="8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G175" s="10" t="n">
        <v>45412</v>
      </c>
      <c r="H175" s="1" t="s">
        <v>127</v>
      </c>
      <c r="I175" s="2" t="s">
        <v>130</v>
      </c>
      <c r="J175" s="2" t="s">
        <v>131</v>
      </c>
    </row>
    <row r="176" customFormat="false" ht="18.7" hidden="false" customHeight="true" outlineLevel="0" collapsed="false">
      <c r="A176" s="1" t="n">
        <v>175</v>
      </c>
      <c r="B176" s="8" t="str">
        <f aca="false">HYPERLINK("https://mncourtfraud.com/file/27-CR-23-4900.pdf","27-CR-23-4900")</f>
        <v>27-CR-23-4900</v>
      </c>
      <c r="C176" s="9" t="str">
        <f aca="false">HYPERLINK("https://mncourtfraud.com/file/MBH-15.zip","MBH-15.zip")</f>
        <v>MBH-15.zip</v>
      </c>
      <c r="D176" s="2" t="s">
        <v>17</v>
      </c>
      <c r="E176" s="2" t="s">
        <v>42</v>
      </c>
      <c r="F176" s="8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G176" s="10" t="n">
        <v>45412</v>
      </c>
      <c r="H176" s="1" t="s">
        <v>127</v>
      </c>
      <c r="I176" s="2" t="s">
        <v>130</v>
      </c>
      <c r="J176" s="2" t="s">
        <v>131</v>
      </c>
    </row>
    <row r="177" customFormat="false" ht="18.7" hidden="false" customHeight="true" outlineLevel="0" collapsed="false">
      <c r="A177" s="1" t="n">
        <v>176</v>
      </c>
      <c r="B177" s="8" t="str">
        <f aca="false">HYPERLINK("https://mncourtfraud.com/file/27-CR-23-4904.pdf","27-CR-23-4904")</f>
        <v>27-CR-23-4904</v>
      </c>
      <c r="C177" s="9" t="str">
        <f aca="false">HYPERLINK("https://mncourtfraud.com/file/MBH-15.zip","MBH-15.zip")</f>
        <v>MBH-15.zip</v>
      </c>
      <c r="D177" s="2" t="s">
        <v>17</v>
      </c>
      <c r="E177" s="2" t="s">
        <v>42</v>
      </c>
      <c r="F177" s="8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G177" s="10" t="n">
        <v>45412</v>
      </c>
      <c r="H177" s="1" t="s">
        <v>127</v>
      </c>
      <c r="I177" s="2" t="s">
        <v>130</v>
      </c>
      <c r="J177" s="2" t="s">
        <v>131</v>
      </c>
    </row>
    <row r="178" customFormat="false" ht="18.7" hidden="false" customHeight="true" outlineLevel="0" collapsed="false">
      <c r="A178" s="1" t="n">
        <v>177</v>
      </c>
      <c r="B178" s="8" t="str">
        <f aca="false">HYPERLINK("https://mncourtfraud.com/file/27-CR-23-7087.pdf","27-CR-23-7087")</f>
        <v>27-CR-23-7087</v>
      </c>
      <c r="C178" s="9" t="str">
        <f aca="false">HYPERLINK("https://mncourtfraud.com/file/MBH-15.zip","MBH-15.zip")</f>
        <v>MBH-15.zip</v>
      </c>
      <c r="D178" s="2" t="s">
        <v>17</v>
      </c>
      <c r="E178" s="2" t="s">
        <v>42</v>
      </c>
      <c r="F178" s="8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G178" s="10" t="n">
        <v>45412</v>
      </c>
      <c r="H178" s="1" t="s">
        <v>127</v>
      </c>
      <c r="I178" s="2" t="s">
        <v>130</v>
      </c>
      <c r="J178" s="2" t="s">
        <v>131</v>
      </c>
    </row>
    <row r="179" customFormat="false" ht="18.7" hidden="false" customHeight="true" outlineLevel="0" collapsed="false">
      <c r="A179" s="1" t="n">
        <v>178</v>
      </c>
      <c r="B179" s="8" t="str">
        <f aca="false">HYPERLINK("https://mncourtfraud.com/file/27-CR-23-7088.pdf","27-CR-23-7088")</f>
        <v>27-CR-23-7088</v>
      </c>
      <c r="C179" s="9" t="str">
        <f aca="false">HYPERLINK("https://mncourtfraud.com/file/MBH-15.zip","MBH-15.zip")</f>
        <v>MBH-15.zip</v>
      </c>
      <c r="D179" s="2" t="s">
        <v>17</v>
      </c>
      <c r="E179" s="2" t="s">
        <v>42</v>
      </c>
      <c r="F179" s="8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G179" s="10" t="n">
        <v>45412</v>
      </c>
      <c r="H179" s="1" t="s">
        <v>127</v>
      </c>
      <c r="I179" s="2" t="s">
        <v>130</v>
      </c>
      <c r="J179" s="2" t="s">
        <v>131</v>
      </c>
    </row>
    <row r="180" customFormat="false" ht="18.7" hidden="false" customHeight="true" outlineLevel="0" collapsed="false">
      <c r="A180" s="1" t="n">
        <v>179</v>
      </c>
      <c r="B180" s="8" t="str">
        <f aca="false">HYPERLINK("https://mncourtfraud.com/file/27-CR-23-7089.pdf","27-CR-23-7089")</f>
        <v>27-CR-23-7089</v>
      </c>
      <c r="C180" s="9" t="str">
        <f aca="false">HYPERLINK("https://mncourtfraud.com/file/MBH-15.zip","MBH-15.zip")</f>
        <v>MBH-15.zip</v>
      </c>
      <c r="D180" s="2" t="s">
        <v>17</v>
      </c>
      <c r="E180" s="2" t="s">
        <v>42</v>
      </c>
      <c r="F180" s="8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G180" s="10" t="n">
        <v>45412</v>
      </c>
      <c r="H180" s="1" t="s">
        <v>127</v>
      </c>
      <c r="I180" s="2" t="s">
        <v>130</v>
      </c>
      <c r="J180" s="2" t="s">
        <v>131</v>
      </c>
    </row>
    <row r="181" customFormat="false" ht="18.7" hidden="false" customHeight="true" outlineLevel="0" collapsed="false">
      <c r="A181" s="1" t="n">
        <v>180</v>
      </c>
    </row>
    <row r="182" customFormat="false" ht="18.7" hidden="false" customHeight="true" outlineLevel="0" collapsed="false">
      <c r="A182" s="1" t="n">
        <v>181</v>
      </c>
      <c r="B182" s="8" t="str">
        <f aca="false">HYPERLINK("https://mncourtfraud.com/file/27-CR-21-13526.pdf","27-CR-21-13526")</f>
        <v>27-CR-21-13526</v>
      </c>
      <c r="C182" s="9" t="str">
        <f aca="false">HYPERLINK("https://mncourtfraud.com/file/AOH-1.zip","AOH-1.zip")</f>
        <v>AOH-1.zip</v>
      </c>
      <c r="D182" s="2" t="s">
        <v>132</v>
      </c>
      <c r="E182" s="2" t="s">
        <v>42</v>
      </c>
      <c r="F182" s="8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G182" s="10" t="n">
        <v>45194</v>
      </c>
      <c r="H182" s="1" t="s">
        <v>133</v>
      </c>
      <c r="I182" s="2" t="s">
        <v>134</v>
      </c>
      <c r="J182" s="2" t="s">
        <v>135</v>
      </c>
    </row>
    <row r="183" customFormat="false" ht="18.7" hidden="false" customHeight="true" outlineLevel="0" collapsed="false">
      <c r="A183" s="1" t="n">
        <v>182</v>
      </c>
      <c r="B183" s="8" t="str">
        <f aca="false">HYPERLINK("https://mncourtfraud.com/file/27-CR-21-14266.pdf","27-CR-21-14266")</f>
        <v>27-CR-21-14266</v>
      </c>
      <c r="C183" s="9" t="str">
        <f aca="false">HYPERLINK("https://mncourtfraud.com/file/AOH-1.zip","AOH-1.zip")</f>
        <v>AOH-1.zip</v>
      </c>
      <c r="D183" s="2" t="s">
        <v>132</v>
      </c>
      <c r="E183" s="2" t="s">
        <v>42</v>
      </c>
      <c r="F183" s="8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G183" s="10" t="n">
        <v>45194</v>
      </c>
      <c r="H183" s="1" t="s">
        <v>133</v>
      </c>
      <c r="I183" s="2" t="s">
        <v>134</v>
      </c>
      <c r="J183" s="2" t="s">
        <v>135</v>
      </c>
    </row>
    <row r="184" customFormat="false" ht="18.7" hidden="false" customHeight="true" outlineLevel="0" collapsed="false">
      <c r="A184" s="1" t="n">
        <v>183</v>
      </c>
      <c r="B184" s="8" t="str">
        <f aca="false">HYPERLINK("https://mncourtfraud.com/file/27-CR-21-17656.pdf","27-CR-21-17656")</f>
        <v>27-CR-21-17656</v>
      </c>
      <c r="C184" s="9" t="str">
        <f aca="false">HYPERLINK("https://mncourtfraud.com/file/AOH-1.zip","AOH-1.zip")</f>
        <v>AOH-1.zip</v>
      </c>
      <c r="D184" s="2" t="s">
        <v>132</v>
      </c>
      <c r="E184" s="2" t="s">
        <v>42</v>
      </c>
      <c r="F184" s="8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G184" s="10" t="n">
        <v>45194</v>
      </c>
      <c r="H184" s="1" t="s">
        <v>133</v>
      </c>
      <c r="I184" s="2" t="s">
        <v>134</v>
      </c>
      <c r="J184" s="2" t="s">
        <v>135</v>
      </c>
    </row>
    <row r="185" customFormat="false" ht="18.7" hidden="false" customHeight="true" outlineLevel="0" collapsed="false">
      <c r="A185" s="1" t="n">
        <v>184</v>
      </c>
      <c r="B185" s="8" t="str">
        <f aca="false">HYPERLINK("https://mncourtfraud.com/file/27-CR-21-21707.pdf","27-CR-21-21707")</f>
        <v>27-CR-21-21707</v>
      </c>
      <c r="C185" s="9" t="str">
        <f aca="false">HYPERLINK("https://mncourtfraud.com/file/AOH-1.zip","AOH-1.zip")</f>
        <v>AOH-1.zip</v>
      </c>
      <c r="D185" s="2" t="s">
        <v>132</v>
      </c>
      <c r="E185" s="2" t="s">
        <v>42</v>
      </c>
      <c r="F185" s="8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G185" s="10" t="n">
        <v>45194</v>
      </c>
      <c r="H185" s="1" t="s">
        <v>133</v>
      </c>
      <c r="I185" s="2" t="s">
        <v>134</v>
      </c>
      <c r="J185" s="2" t="s">
        <v>135</v>
      </c>
    </row>
    <row r="186" customFormat="false" ht="18.7" hidden="false" customHeight="true" outlineLevel="0" collapsed="false">
      <c r="A186" s="1" t="n">
        <v>185</v>
      </c>
      <c r="B186" s="8" t="str">
        <f aca="false">HYPERLINK("https://mncourtfraud.com/file/27-CR-21-21833.pdf","27-CR-21-21833")</f>
        <v>27-CR-21-21833</v>
      </c>
      <c r="C186" s="9" t="str">
        <f aca="false">HYPERLINK("https://mncourtfraud.com/file/AOH-1.zip","AOH-1.zip")</f>
        <v>AOH-1.zip</v>
      </c>
      <c r="D186" s="2" t="s">
        <v>132</v>
      </c>
      <c r="E186" s="2" t="s">
        <v>42</v>
      </c>
      <c r="F186" s="8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G186" s="10" t="n">
        <v>45194</v>
      </c>
      <c r="H186" s="1" t="s">
        <v>133</v>
      </c>
      <c r="I186" s="2" t="s">
        <v>134</v>
      </c>
      <c r="J186" s="2" t="s">
        <v>135</v>
      </c>
    </row>
    <row r="187" customFormat="false" ht="18.7" hidden="false" customHeight="true" outlineLevel="0" collapsed="false">
      <c r="A187" s="1" t="n">
        <v>186</v>
      </c>
      <c r="B187" s="8" t="str">
        <f aca="false">HYPERLINK("https://mncourtfraud.com/file/27-CR-21-22737.pdf","27-CR-21-22737")</f>
        <v>27-CR-21-22737</v>
      </c>
      <c r="C187" s="9" t="str">
        <f aca="false">HYPERLINK("https://mncourtfraud.com/file/AOH-1.zip","AOH-1.zip")</f>
        <v>AOH-1.zip</v>
      </c>
      <c r="D187" s="2" t="s">
        <v>132</v>
      </c>
      <c r="E187" s="2" t="s">
        <v>42</v>
      </c>
      <c r="F187" s="8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G187" s="10" t="n">
        <v>45194</v>
      </c>
      <c r="H187" s="1" t="s">
        <v>133</v>
      </c>
      <c r="I187" s="2" t="s">
        <v>134</v>
      </c>
      <c r="J187" s="2" t="s">
        <v>135</v>
      </c>
    </row>
    <row r="188" customFormat="false" ht="18.7" hidden="false" customHeight="true" outlineLevel="0" collapsed="false">
      <c r="A188" s="1" t="n">
        <v>187</v>
      </c>
      <c r="B188" s="8" t="str">
        <f aca="false">HYPERLINK("https://mncourtfraud.com/file/27-CR-21-5179.pdf","27-CR-21-5179")</f>
        <v>27-CR-21-5179</v>
      </c>
      <c r="C188" s="9" t="str">
        <f aca="false">HYPERLINK("https://mncourtfraud.com/file/AOH-1.zip","AOH-1.zip")</f>
        <v>AOH-1.zip</v>
      </c>
      <c r="D188" s="2" t="s">
        <v>132</v>
      </c>
      <c r="E188" s="2" t="s">
        <v>42</v>
      </c>
      <c r="F188" s="8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G188" s="10" t="n">
        <v>45194</v>
      </c>
      <c r="H188" s="1" t="s">
        <v>133</v>
      </c>
      <c r="I188" s="2" t="s">
        <v>134</v>
      </c>
      <c r="J188" s="2" t="s">
        <v>135</v>
      </c>
    </row>
    <row r="189" customFormat="false" ht="18.7" hidden="false" customHeight="true" outlineLevel="0" collapsed="false">
      <c r="A189" s="1" t="n">
        <v>188</v>
      </c>
      <c r="B189" s="8" t="str">
        <f aca="false">HYPERLINK("https://mncourtfraud.com/file/27-CR-22-14239.pdf","27-CR-22-14239")</f>
        <v>27-CR-22-14239</v>
      </c>
      <c r="C189" s="9" t="str">
        <f aca="false">HYPERLINK("https://mncourtfraud.com/file/AOH-1.zip","AOH-1.zip")</f>
        <v>AOH-1.zip</v>
      </c>
      <c r="D189" s="2" t="s">
        <v>132</v>
      </c>
      <c r="E189" s="2" t="s">
        <v>42</v>
      </c>
      <c r="F189" s="8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G189" s="10" t="n">
        <v>45194</v>
      </c>
      <c r="H189" s="1" t="s">
        <v>133</v>
      </c>
      <c r="I189" s="2" t="s">
        <v>134</v>
      </c>
      <c r="J189" s="2" t="s">
        <v>135</v>
      </c>
    </row>
    <row r="190" customFormat="false" ht="18.7" hidden="false" customHeight="true" outlineLevel="0" collapsed="false">
      <c r="A190" s="1" t="n">
        <v>189</v>
      </c>
      <c r="B190" s="8" t="str">
        <f aca="false">HYPERLINK("https://mncourtfraud.com/file/27-CR-22-1664.pdf","27-CR-22-1664")</f>
        <v>27-CR-22-1664</v>
      </c>
      <c r="C190" s="9" t="str">
        <f aca="false">HYPERLINK("https://mncourtfraud.com/file/AOH-1.zip","AOH-1.zip")</f>
        <v>AOH-1.zip</v>
      </c>
      <c r="D190" s="2" t="s">
        <v>132</v>
      </c>
      <c r="E190" s="2" t="s">
        <v>42</v>
      </c>
      <c r="F190" s="8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G190" s="10" t="n">
        <v>45194</v>
      </c>
      <c r="H190" s="1" t="s">
        <v>133</v>
      </c>
      <c r="I190" s="2" t="s">
        <v>134</v>
      </c>
      <c r="J190" s="2" t="s">
        <v>135</v>
      </c>
    </row>
    <row r="191" customFormat="false" ht="18.7" hidden="false" customHeight="true" outlineLevel="0" collapsed="false">
      <c r="A191" s="1" t="n">
        <v>190</v>
      </c>
      <c r="B191" s="8" t="str">
        <f aca="false">HYPERLINK("https://mncourtfraud.com/file/27-CR-22-18472.pdf","27-CR-22-18472")</f>
        <v>27-CR-22-18472</v>
      </c>
      <c r="C191" s="9" t="str">
        <f aca="false">HYPERLINK("https://mncourtfraud.com/file/AOH-1.zip","AOH-1.zip")</f>
        <v>AOH-1.zip</v>
      </c>
      <c r="D191" s="2" t="s">
        <v>132</v>
      </c>
      <c r="E191" s="2" t="s">
        <v>42</v>
      </c>
      <c r="F191" s="8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G191" s="10" t="n">
        <v>45194</v>
      </c>
      <c r="H191" s="1" t="s">
        <v>133</v>
      </c>
      <c r="I191" s="2" t="s">
        <v>134</v>
      </c>
      <c r="J191" s="2" t="s">
        <v>135</v>
      </c>
    </row>
    <row r="192" customFormat="false" ht="18.7" hidden="false" customHeight="true" outlineLevel="0" collapsed="false">
      <c r="A192" s="1" t="n">
        <v>191</v>
      </c>
      <c r="B192" s="8" t="str">
        <f aca="false">HYPERLINK("https://mncourtfraud.com/file/27-CR-22-2444.pdf","27-CR-22-2444")</f>
        <v>27-CR-22-2444</v>
      </c>
      <c r="C192" s="9" t="str">
        <f aca="false">HYPERLINK("https://mncourtfraud.com/file/AOH-1.zip","AOH-1.zip")</f>
        <v>AOH-1.zip</v>
      </c>
      <c r="D192" s="2" t="s">
        <v>132</v>
      </c>
      <c r="E192" s="2" t="s">
        <v>42</v>
      </c>
      <c r="F192" s="8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G192" s="10" t="n">
        <v>45194</v>
      </c>
      <c r="H192" s="1" t="s">
        <v>133</v>
      </c>
      <c r="I192" s="2" t="s">
        <v>134</v>
      </c>
      <c r="J192" s="2" t="s">
        <v>135</v>
      </c>
    </row>
    <row r="193" customFormat="false" ht="18.7" hidden="false" customHeight="true" outlineLevel="0" collapsed="false">
      <c r="A193" s="1" t="n">
        <v>192</v>
      </c>
      <c r="B193" s="8" t="str">
        <f aca="false">HYPERLINK("https://mncourtfraud.com/file/27-CR-22-6512.pdf","27-CR-22-6512")</f>
        <v>27-CR-22-6512</v>
      </c>
      <c r="C193" s="9" t="str">
        <f aca="false">HYPERLINK("https://mncourtfraud.com/file/AOH-1.zip","AOH-1.zip")</f>
        <v>AOH-1.zip</v>
      </c>
      <c r="D193" s="2" t="s">
        <v>132</v>
      </c>
      <c r="E193" s="2" t="s">
        <v>42</v>
      </c>
      <c r="F193" s="8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G193" s="10" t="n">
        <v>45194</v>
      </c>
      <c r="H193" s="1" t="s">
        <v>133</v>
      </c>
      <c r="I193" s="2" t="s">
        <v>134</v>
      </c>
      <c r="J193" s="2" t="s">
        <v>135</v>
      </c>
    </row>
    <row r="194" customFormat="false" ht="18.7" hidden="false" customHeight="true" outlineLevel="0" collapsed="false">
      <c r="A194" s="1" t="n">
        <v>193</v>
      </c>
      <c r="B194" s="8" t="str">
        <f aca="false">HYPERLINK("https://mncourtfraud.com/file/27-CR-22-6895.pdf","27-CR-22-6895")</f>
        <v>27-CR-22-6895</v>
      </c>
      <c r="C194" s="9" t="str">
        <f aca="false">HYPERLINK("https://mncourtfraud.com/file/AOH-1.zip","AOH-1.zip")</f>
        <v>AOH-1.zip</v>
      </c>
      <c r="D194" s="2" t="s">
        <v>132</v>
      </c>
      <c r="E194" s="2" t="s">
        <v>42</v>
      </c>
      <c r="F194" s="8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G194" s="10" t="n">
        <v>45194</v>
      </c>
      <c r="H194" s="1" t="s">
        <v>133</v>
      </c>
      <c r="I194" s="2" t="s">
        <v>134</v>
      </c>
      <c r="J194" s="2" t="s">
        <v>135</v>
      </c>
    </row>
    <row r="195" customFormat="false" ht="18.7" hidden="false" customHeight="true" outlineLevel="0" collapsed="false">
      <c r="A195" s="1" t="n">
        <v>194</v>
      </c>
      <c r="B195" s="8" t="str">
        <f aca="false">HYPERLINK("https://mncourtfraud.com/file/27-CR-22-7520.pdf","27-CR-22-7520")</f>
        <v>27-CR-22-7520</v>
      </c>
      <c r="C195" s="9" t="str">
        <f aca="false">HYPERLINK("https://mncourtfraud.com/file/AOH-1.zip","AOH-1.zip")</f>
        <v>AOH-1.zip</v>
      </c>
      <c r="D195" s="2" t="s">
        <v>132</v>
      </c>
      <c r="E195" s="2" t="s">
        <v>42</v>
      </c>
      <c r="F195" s="8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G195" s="10" t="n">
        <v>45194</v>
      </c>
      <c r="H195" s="1" t="s">
        <v>133</v>
      </c>
      <c r="I195" s="2" t="s">
        <v>134</v>
      </c>
      <c r="J195" s="2" t="s">
        <v>135</v>
      </c>
    </row>
    <row r="196" customFormat="false" ht="18.7" hidden="false" customHeight="true" outlineLevel="0" collapsed="false">
      <c r="A196" s="1" t="n">
        <v>195</v>
      </c>
      <c r="B196" s="8" t="str">
        <f aca="false">HYPERLINK("https://mncourtfraud.com/file/27-CR-22-8226.pdf","27-CR-22-8226")</f>
        <v>27-CR-22-8226</v>
      </c>
      <c r="C196" s="9" t="str">
        <f aca="false">HYPERLINK("https://mncourtfraud.com/file/AOH-1.zip","AOH-1.zip")</f>
        <v>AOH-1.zip</v>
      </c>
      <c r="D196" s="2" t="s">
        <v>132</v>
      </c>
      <c r="E196" s="2" t="s">
        <v>42</v>
      </c>
      <c r="F196" s="8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G196" s="10" t="n">
        <v>45194</v>
      </c>
      <c r="H196" s="1" t="s">
        <v>133</v>
      </c>
      <c r="I196" s="2" t="s">
        <v>134</v>
      </c>
      <c r="J196" s="2" t="s">
        <v>135</v>
      </c>
    </row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" activeCellId="0" sqref="C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07"/>
    <col collapsed="false" customWidth="true" hidden="false" outlineLevel="0" max="2" min="2" style="2" width="21.38"/>
    <col collapsed="false" customWidth="true" hidden="false" outlineLevel="0" max="3" min="3" style="3" width="18.14"/>
    <col collapsed="false" customWidth="true" hidden="false" outlineLevel="0" max="4" min="4" style="2" width="26.39"/>
    <col collapsed="false" customWidth="true" hidden="false" outlineLevel="0" max="5" min="5" style="2" width="61.96"/>
    <col collapsed="false" customWidth="true" hidden="false" outlineLevel="0" max="6" min="6" style="2" width="124.41"/>
    <col collapsed="false" customWidth="true" hidden="false" outlineLevel="0" max="7" min="7" style="1" width="23.48"/>
    <col collapsed="false" customWidth="true" hidden="false" outlineLevel="0" max="8" min="8" style="1" width="31.12"/>
    <col collapsed="false" customWidth="true" hidden="false" outlineLevel="0" max="9" min="9" style="1" width="35.64"/>
    <col collapsed="false" customWidth="true" hidden="false" outlineLevel="0" max="10" min="10" style="2" width="55.02"/>
    <col collapsed="false" customWidth="true" hidden="false" outlineLevel="0" max="11" min="11" style="2" width="55.08"/>
    <col collapsed="false" customWidth="true" hidden="false" outlineLevel="0" max="12" min="12" style="2" width="18.06"/>
    <col collapsed="false" customWidth="true" hidden="false" outlineLevel="0" max="13" min="13" style="0" width="21.38"/>
    <col collapsed="false" customWidth="true" hidden="false" outlineLevel="0" max="14" min="14" style="0" width="17.09"/>
    <col collapsed="false" customWidth="true" hidden="false" outlineLevel="0" max="15" min="15" style="0" width="64.18"/>
    <col collapsed="false" customWidth="true" hidden="false" outlineLevel="0" max="16" min="16" style="0" width="23.2"/>
    <col collapsed="false" customWidth="false" hidden="false" outlineLevel="0" max="1007" min="17" style="2" width="11.52"/>
  </cols>
  <sheetData>
    <row r="1" s="7" customFormat="true" ht="23.05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49</v>
      </c>
      <c r="H1" s="4" t="s">
        <v>7</v>
      </c>
      <c r="I1" s="4" t="s">
        <v>136</v>
      </c>
      <c r="J1" s="4" t="s">
        <v>8</v>
      </c>
      <c r="K1" s="4" t="s">
        <v>9</v>
      </c>
      <c r="L1" s="2"/>
      <c r="M1" s="0"/>
      <c r="N1" s="0"/>
      <c r="O1" s="0"/>
      <c r="P1" s="0"/>
      <c r="Q1" s="6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.7" hidden="false" customHeight="true" outlineLevel="0" collapsed="false">
      <c r="A2" s="1" t="n">
        <v>1</v>
      </c>
      <c r="B2" s="8" t="str">
        <f aca="false">HYPERLINK("https://mncourtfraud.com/file/27-CR-20-25524.pdf","27-CR-20-25524")</f>
        <v>27-CR-20-25524</v>
      </c>
      <c r="C2" s="9" t="str">
        <f aca="false">HYPERLINK("https://mncourtfraud.com/file/MBH-16.zip","MBH-16.zip")</f>
        <v>MBH-16.zip</v>
      </c>
      <c r="D2" s="2" t="s">
        <v>17</v>
      </c>
      <c r="E2" s="2" t="s">
        <v>137</v>
      </c>
      <c r="F2" s="8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G2" s="10" t="n">
        <v>45093</v>
      </c>
      <c r="H2" s="1" t="s">
        <v>138</v>
      </c>
      <c r="I2" s="1" t="n">
        <v>5</v>
      </c>
      <c r="J2" s="2" t="s">
        <v>139</v>
      </c>
      <c r="K2" s="2" t="s">
        <v>140</v>
      </c>
    </row>
    <row r="3" customFormat="false" ht="18.7" hidden="false" customHeight="true" outlineLevel="0" collapsed="false">
      <c r="A3" s="1" t="n">
        <v>2</v>
      </c>
      <c r="B3" s="8" t="str">
        <f aca="false">HYPERLINK("https://mncourtfraud.com/file/27-CR-20-2581.pdf","27-CR-20-2581")</f>
        <v>27-CR-20-2581</v>
      </c>
      <c r="C3" s="9" t="str">
        <f aca="false">HYPERLINK("https://mncourtfraud.com/file/MBH-16.zip","MBH-16.zip")</f>
        <v>MBH-16.zip</v>
      </c>
      <c r="D3" s="2" t="s">
        <v>17</v>
      </c>
      <c r="E3" s="2" t="s">
        <v>137</v>
      </c>
      <c r="F3" s="8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G3" s="10" t="n">
        <v>45093</v>
      </c>
      <c r="H3" s="1" t="s">
        <v>138</v>
      </c>
      <c r="I3" s="1" t="n">
        <v>5</v>
      </c>
      <c r="J3" s="2" t="s">
        <v>141</v>
      </c>
      <c r="K3" s="2" t="s">
        <v>142</v>
      </c>
    </row>
    <row r="4" customFormat="false" ht="18.7" hidden="false" customHeight="true" outlineLevel="0" collapsed="false">
      <c r="A4" s="1" t="n">
        <v>3</v>
      </c>
      <c r="B4" s="8" t="str">
        <f aca="false">HYPERLINK("https://mncourtfraud.com/file/27-CR-20-5618.pdf","27-CR-20-5618")</f>
        <v>27-CR-20-5618</v>
      </c>
      <c r="C4" s="9" t="str">
        <f aca="false">HYPERLINK("https://mncourtfraud.com/file/MBH-16.zip","MBH-16.zip")</f>
        <v>MBH-16.zip</v>
      </c>
      <c r="D4" s="2" t="s">
        <v>17</v>
      </c>
      <c r="E4" s="2" t="s">
        <v>137</v>
      </c>
      <c r="F4" s="8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G4" s="10" t="n">
        <v>45093</v>
      </c>
      <c r="H4" s="1" t="s">
        <v>138</v>
      </c>
      <c r="I4" s="1" t="n">
        <v>5</v>
      </c>
      <c r="J4" s="2" t="s">
        <v>143</v>
      </c>
      <c r="K4" s="2" t="s">
        <v>144</v>
      </c>
    </row>
    <row r="5" customFormat="false" ht="18.7" hidden="false" customHeight="true" outlineLevel="0" collapsed="false">
      <c r="A5" s="1" t="n">
        <v>4</v>
      </c>
      <c r="B5" s="8" t="str">
        <f aca="false">HYPERLINK("https://mncourtfraud.com/file/27-CR-21-12749.pdf","27-CR-21-12749")</f>
        <v>27-CR-21-12749</v>
      </c>
      <c r="C5" s="9" t="str">
        <f aca="false">HYPERLINK("https://mncourtfraud.com/file/MBH-16.zip","MBH-16.zip")</f>
        <v>MBH-16.zip</v>
      </c>
      <c r="D5" s="2" t="s">
        <v>17</v>
      </c>
      <c r="E5" s="2" t="s">
        <v>137</v>
      </c>
      <c r="F5" s="8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G5" s="10" t="n">
        <v>45093</v>
      </c>
      <c r="H5" s="1" t="s">
        <v>138</v>
      </c>
      <c r="I5" s="1" t="n">
        <v>5</v>
      </c>
      <c r="J5" s="2" t="s">
        <v>145</v>
      </c>
      <c r="K5" s="2" t="s">
        <v>146</v>
      </c>
    </row>
    <row r="6" customFormat="false" ht="18.7" hidden="false" customHeight="true" outlineLevel="0" collapsed="false">
      <c r="A6" s="1" t="n">
        <v>5</v>
      </c>
      <c r="B6" s="8" t="str">
        <f aca="false">HYPERLINK("https://mncourtfraud.com/file/27-CR-21-12762.pdf","27-CR-21-12762")</f>
        <v>27-CR-21-12762</v>
      </c>
      <c r="C6" s="9" t="str">
        <f aca="false">HYPERLINK("https://mncourtfraud.com/file/MBH-16.zip","MBH-16.zip")</f>
        <v>MBH-16.zip</v>
      </c>
      <c r="D6" s="2" t="s">
        <v>17</v>
      </c>
      <c r="E6" s="2" t="s">
        <v>137</v>
      </c>
      <c r="F6" s="8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G6" s="10" t="n">
        <v>45093</v>
      </c>
      <c r="H6" s="1" t="s">
        <v>138</v>
      </c>
      <c r="I6" s="1" t="n">
        <v>5</v>
      </c>
      <c r="J6" s="2" t="s">
        <v>147</v>
      </c>
      <c r="K6" s="2" t="s">
        <v>148</v>
      </c>
    </row>
    <row r="7" customFormat="false" ht="18.7" hidden="false" customHeight="true" outlineLevel="0" collapsed="false">
      <c r="A7" s="1" t="n">
        <v>6</v>
      </c>
      <c r="B7" s="8" t="str">
        <f aca="false">HYPERLINK("https://mncourtfraud.com/file/27-CR-21-12947.pdf","27-CR-21-12947")</f>
        <v>27-CR-21-12947</v>
      </c>
      <c r="C7" s="9" t="str">
        <f aca="false">HYPERLINK("https://mncourtfraud.com/file/MBH-16.zip","MBH-16.zip")</f>
        <v>MBH-16.zip</v>
      </c>
      <c r="D7" s="2" t="s">
        <v>17</v>
      </c>
      <c r="E7" s="2" t="s">
        <v>137</v>
      </c>
      <c r="F7" s="8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G7" s="10" t="n">
        <v>45093</v>
      </c>
      <c r="H7" s="1" t="s">
        <v>138</v>
      </c>
      <c r="I7" s="1" t="n">
        <v>5</v>
      </c>
      <c r="J7" s="2" t="s">
        <v>149</v>
      </c>
      <c r="K7" s="2" t="s">
        <v>150</v>
      </c>
    </row>
    <row r="8" customFormat="false" ht="18.7" hidden="false" customHeight="true" outlineLevel="0" collapsed="false">
      <c r="A8" s="1" t="n">
        <v>7</v>
      </c>
      <c r="B8" s="8" t="str">
        <f aca="false">HYPERLINK("https://mncourtfraud.com/file/27-CR-21-13144.pdf","27-CR-21-13144")</f>
        <v>27-CR-21-13144</v>
      </c>
      <c r="C8" s="9" t="str">
        <f aca="false">HYPERLINK("https://mncourtfraud.com/file/MBH-16.zip","MBH-16.zip")</f>
        <v>MBH-16.zip</v>
      </c>
      <c r="D8" s="2" t="s">
        <v>17</v>
      </c>
      <c r="E8" s="2" t="s">
        <v>137</v>
      </c>
      <c r="F8" s="8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G8" s="10" t="n">
        <v>45093</v>
      </c>
      <c r="H8" s="1" t="s">
        <v>138</v>
      </c>
      <c r="I8" s="1" t="n">
        <v>5</v>
      </c>
      <c r="J8" s="2" t="s">
        <v>151</v>
      </c>
      <c r="K8" s="2" t="s">
        <v>152</v>
      </c>
    </row>
    <row r="9" customFormat="false" ht="18.7" hidden="false" customHeight="true" outlineLevel="0" collapsed="false">
      <c r="A9" s="1" t="n">
        <v>8</v>
      </c>
      <c r="B9" s="8" t="str">
        <f aca="false">HYPERLINK("https://mncourtfraud.com/file/27-CR-21-13146.pdf","27-CR-21-13146")</f>
        <v>27-CR-21-13146</v>
      </c>
      <c r="C9" s="9" t="str">
        <f aca="false">HYPERLINK("https://mncourtfraud.com/file/MBH-16.zip","MBH-16.zip")</f>
        <v>MBH-16.zip</v>
      </c>
      <c r="D9" s="2" t="s">
        <v>17</v>
      </c>
      <c r="E9" s="2" t="s">
        <v>137</v>
      </c>
      <c r="F9" s="8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G9" s="10" t="n">
        <v>45093</v>
      </c>
      <c r="H9" s="1" t="s">
        <v>138</v>
      </c>
      <c r="I9" s="1" t="n">
        <v>5</v>
      </c>
      <c r="J9" s="2" t="s">
        <v>153</v>
      </c>
      <c r="K9" s="2" t="s">
        <v>154</v>
      </c>
    </row>
    <row r="10" customFormat="false" ht="18.7" hidden="false" customHeight="true" outlineLevel="0" collapsed="false">
      <c r="A10" s="1" t="n">
        <v>9</v>
      </c>
      <c r="B10" s="8" t="str">
        <f aca="false">HYPERLINK("https://mncourtfraud.com/file/27-CR-21-13147.pdf","27-CR-21-13147")</f>
        <v>27-CR-21-13147</v>
      </c>
      <c r="C10" s="9" t="str">
        <f aca="false">HYPERLINK("https://mncourtfraud.com/file/MBH-16.zip","MBH-16.zip")</f>
        <v>MBH-16.zip</v>
      </c>
      <c r="D10" s="2" t="s">
        <v>17</v>
      </c>
      <c r="E10" s="2" t="s">
        <v>137</v>
      </c>
      <c r="F10" s="8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G10" s="10" t="n">
        <v>45093</v>
      </c>
      <c r="H10" s="1" t="s">
        <v>138</v>
      </c>
      <c r="I10" s="1" t="n">
        <v>5</v>
      </c>
      <c r="J10" s="2" t="s">
        <v>155</v>
      </c>
      <c r="K10" s="2" t="s">
        <v>156</v>
      </c>
    </row>
    <row r="11" customFormat="false" ht="18.7" hidden="false" customHeight="true" outlineLevel="0" collapsed="false">
      <c r="A11" s="1" t="n">
        <v>10</v>
      </c>
      <c r="B11" s="8" t="str">
        <f aca="false">HYPERLINK("https://mncourtfraud.com/file/27-CR-21-13150.pdf","27-CR-21-13150")</f>
        <v>27-CR-21-13150</v>
      </c>
      <c r="C11" s="9" t="str">
        <f aca="false">HYPERLINK("https://mncourtfraud.com/file/MBH-16.zip","MBH-16.zip")</f>
        <v>MBH-16.zip</v>
      </c>
      <c r="D11" s="2" t="s">
        <v>17</v>
      </c>
      <c r="E11" s="2" t="s">
        <v>137</v>
      </c>
      <c r="F11" s="8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G11" s="10" t="n">
        <v>45093</v>
      </c>
      <c r="H11" s="1" t="s">
        <v>157</v>
      </c>
      <c r="I11" s="1" t="n">
        <v>5</v>
      </c>
      <c r="J11" s="2" t="s">
        <v>158</v>
      </c>
      <c r="K11" s="2" t="s">
        <v>159</v>
      </c>
    </row>
    <row r="12" customFormat="false" ht="18.7" hidden="false" customHeight="true" outlineLevel="0" collapsed="false">
      <c r="A12" s="1" t="n">
        <v>11</v>
      </c>
      <c r="B12" s="8" t="str">
        <f aca="false">HYPERLINK("https://mncourtfraud.com/file/27-CR-21-23724.pdf","27-CR-21-23724")</f>
        <v>27-CR-21-23724</v>
      </c>
      <c r="C12" s="9" t="str">
        <f aca="false">HYPERLINK("https://mncourtfraud.com/file/MBH-16.zip","MBH-16.zip")</f>
        <v>MBH-16.zip</v>
      </c>
      <c r="D12" s="2" t="s">
        <v>17</v>
      </c>
      <c r="E12" s="2" t="s">
        <v>137</v>
      </c>
      <c r="F12" s="8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G12" s="10" t="n">
        <v>45093</v>
      </c>
      <c r="H12" s="1" t="s">
        <v>157</v>
      </c>
      <c r="I12" s="1" t="n">
        <v>5</v>
      </c>
      <c r="J12" s="2" t="s">
        <v>160</v>
      </c>
      <c r="K12" s="2" t="s">
        <v>161</v>
      </c>
    </row>
    <row r="13" customFormat="false" ht="18.7" hidden="false" customHeight="true" outlineLevel="0" collapsed="false">
      <c r="A13" s="1" t="n">
        <v>12</v>
      </c>
      <c r="B13" s="8" t="str">
        <f aca="false">HYPERLINK("https://mncourtfraud.com/file/27-CR-22-11847.pdf","27-CR-22-11847")</f>
        <v>27-CR-22-11847</v>
      </c>
      <c r="C13" s="9" t="str">
        <f aca="false">HYPERLINK("https://mncourtfraud.com/file/MBH-16.zip","MBH-16.zip")</f>
        <v>MBH-16.zip</v>
      </c>
      <c r="D13" s="2" t="s">
        <v>17</v>
      </c>
      <c r="E13" s="2" t="s">
        <v>137</v>
      </c>
      <c r="F13" s="8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G13" s="10" t="n">
        <v>45093</v>
      </c>
      <c r="H13" s="1" t="s">
        <v>157</v>
      </c>
      <c r="I13" s="1" t="n">
        <v>5</v>
      </c>
      <c r="J13" s="2" t="s">
        <v>162</v>
      </c>
      <c r="K13" s="2" t="s">
        <v>163</v>
      </c>
    </row>
    <row r="14" customFormat="false" ht="18.7" hidden="false" customHeight="true" outlineLevel="0" collapsed="false">
      <c r="A14" s="1" t="n">
        <v>13</v>
      </c>
      <c r="B14" s="8" t="str">
        <f aca="false">HYPERLINK("https://mncourtfraud.com/file/27-CR-22-25069.pdf","27-CR-22-25069")</f>
        <v>27-CR-22-25069</v>
      </c>
      <c r="C14" s="9" t="str">
        <f aca="false">HYPERLINK("https://mncourtfraud.com/file/MBH-16.zip","MBH-16.zip")</f>
        <v>MBH-16.zip</v>
      </c>
      <c r="D14" s="2" t="s">
        <v>17</v>
      </c>
      <c r="E14" s="2" t="s">
        <v>137</v>
      </c>
      <c r="F14" s="8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G14" s="10" t="n">
        <v>45093</v>
      </c>
      <c r="H14" s="1" t="s">
        <v>157</v>
      </c>
      <c r="I14" s="1" t="n">
        <v>5</v>
      </c>
      <c r="J14" s="2" t="s">
        <v>164</v>
      </c>
      <c r="K14" s="2" t="s">
        <v>165</v>
      </c>
    </row>
    <row r="15" customFormat="false" ht="18.7" hidden="false" customHeight="true" outlineLevel="0" collapsed="false">
      <c r="A15" s="1" t="n">
        <v>14</v>
      </c>
      <c r="B15" s="8" t="str">
        <f aca="false">HYPERLINK("https://mncourtfraud.com/file/27-CR-22-8126.pdf","27-CR-22-8126")</f>
        <v>27-CR-22-8126</v>
      </c>
      <c r="C15" s="9" t="str">
        <f aca="false">HYPERLINK("https://mncourtfraud.com/file/MBH-16.zip","MBH-16.zip")</f>
        <v>MBH-16.zip</v>
      </c>
      <c r="D15" s="2" t="s">
        <v>17</v>
      </c>
      <c r="E15" s="2" t="s">
        <v>137</v>
      </c>
      <c r="F15" s="8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G15" s="10" t="n">
        <v>45093</v>
      </c>
      <c r="H15" s="1" t="s">
        <v>157</v>
      </c>
      <c r="I15" s="1" t="n">
        <v>5</v>
      </c>
      <c r="J15" s="2" t="s">
        <v>166</v>
      </c>
      <c r="K15" s="2" t="s">
        <v>167</v>
      </c>
    </row>
    <row r="16" customFormat="false" ht="18.7" hidden="false" customHeight="true" outlineLevel="0" collapsed="false">
      <c r="A16" s="1" t="n">
        <v>15</v>
      </c>
      <c r="B16" s="8" t="str">
        <f aca="false">HYPERLINK("https://mncourtfraud.com/file/27-CR-22-8378.pdf","27-CR-22-8378")</f>
        <v>27-CR-22-8378</v>
      </c>
      <c r="C16" s="9" t="str">
        <f aca="false">HYPERLINK("https://mncourtfraud.com/file/MBH-16.zip","MBH-16.zip")</f>
        <v>MBH-16.zip</v>
      </c>
      <c r="D16" s="2" t="s">
        <v>17</v>
      </c>
      <c r="E16" s="2" t="s">
        <v>137</v>
      </c>
      <c r="F16" s="8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G16" s="10" t="n">
        <v>45093</v>
      </c>
      <c r="H16" s="1" t="s">
        <v>157</v>
      </c>
      <c r="I16" s="1" t="n">
        <v>5</v>
      </c>
      <c r="J16" s="2" t="s">
        <v>168</v>
      </c>
      <c r="K16" s="2" t="s">
        <v>169</v>
      </c>
    </row>
    <row r="17" customFormat="false" ht="18.7" hidden="false" customHeight="true" outlineLevel="0" collapsed="false">
      <c r="A17" s="1" t="n">
        <v>16</v>
      </c>
      <c r="B17" s="8" t="str">
        <f aca="false">HYPERLINK("https://mncourtfraud.com/file/27-CR-23-1583.pdf","27-CR-23-1583")</f>
        <v>27-CR-23-1583</v>
      </c>
      <c r="C17" s="9" t="str">
        <f aca="false">HYPERLINK("https://mncourtfraud.com/file/MBH-16.zip","MBH-16.zip")</f>
        <v>MBH-16.zip</v>
      </c>
      <c r="D17" s="2" t="s">
        <v>17</v>
      </c>
      <c r="E17" s="2" t="s">
        <v>137</v>
      </c>
      <c r="F17" s="8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G17" s="10" t="n">
        <v>45093</v>
      </c>
      <c r="H17" s="1" t="s">
        <v>157</v>
      </c>
      <c r="I17" s="1" t="n">
        <v>5</v>
      </c>
      <c r="J17" s="2" t="s">
        <v>170</v>
      </c>
      <c r="K17" s="2" t="s">
        <v>171</v>
      </c>
    </row>
    <row r="18" customFormat="false" ht="18.7" hidden="false" customHeight="true" outlineLevel="0" collapsed="false">
      <c r="A18" s="1" t="n">
        <v>17</v>
      </c>
      <c r="B18" s="8" t="str">
        <f aca="false">HYPERLINK("https://mncourtfraud.com/file/27-CR-23-4900.pdf","27-CR-23-4900")</f>
        <v>27-CR-23-4900</v>
      </c>
      <c r="C18" s="9" t="str">
        <f aca="false">HYPERLINK("https://mncourtfraud.com/file/MBH-16.zip","MBH-16.zip")</f>
        <v>MBH-16.zip</v>
      </c>
      <c r="D18" s="2" t="s">
        <v>17</v>
      </c>
      <c r="E18" s="2" t="s">
        <v>137</v>
      </c>
      <c r="F18" s="8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G18" s="10" t="n">
        <v>45093</v>
      </c>
      <c r="H18" s="1" t="s">
        <v>157</v>
      </c>
      <c r="I18" s="1" t="n">
        <v>5</v>
      </c>
      <c r="J18" s="2" t="s">
        <v>172</v>
      </c>
      <c r="K18" s="2" t="s">
        <v>173</v>
      </c>
    </row>
    <row r="19" customFormat="false" ht="18.7" hidden="false" customHeight="true" outlineLevel="0" collapsed="false">
      <c r="A19" s="1" t="n">
        <v>18</v>
      </c>
      <c r="B19" s="8" t="str">
        <f aca="false">HYPERLINK("https://mncourtfraud.com/file/27-CR-23-4904.pdf","27-CR-23-4904")</f>
        <v>27-CR-23-4904</v>
      </c>
      <c r="C19" s="9" t="str">
        <f aca="false">HYPERLINK("https://mncourtfraud.com/file/MBH-16.zip","MBH-16.zip")</f>
        <v>MBH-16.zip</v>
      </c>
      <c r="D19" s="2" t="s">
        <v>17</v>
      </c>
      <c r="E19" s="2" t="s">
        <v>137</v>
      </c>
      <c r="F19" s="8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G19" s="10" t="n">
        <v>45093</v>
      </c>
      <c r="H19" s="1" t="s">
        <v>157</v>
      </c>
      <c r="I19" s="1" t="n">
        <v>5</v>
      </c>
      <c r="J19" s="2" t="s">
        <v>174</v>
      </c>
      <c r="K19" s="2" t="s">
        <v>175</v>
      </c>
    </row>
    <row r="20" customFormat="false" ht="18.7" hidden="false" customHeight="true" outlineLevel="0" collapsed="false">
      <c r="A20" s="1" t="n">
        <v>19</v>
      </c>
    </row>
    <row r="21" customFormat="false" ht="18.7" hidden="false" customHeight="true" outlineLevel="0" collapsed="false">
      <c r="A21" s="1" t="n">
        <v>20</v>
      </c>
      <c r="B21" s="8" t="str">
        <f aca="false">HYPERLINK("https://mncourtfraud.com/file/27-CR-21-13144.pdf","27-CR-21-13144")</f>
        <v>27-CR-21-13144</v>
      </c>
      <c r="C21" s="9" t="str">
        <f aca="false">HYPERLINK("https://mncourtfraud.com/file/MBH-17.zip","MBH-17.zip")</f>
        <v>MBH-17.zip</v>
      </c>
      <c r="D21" s="2" t="s">
        <v>17</v>
      </c>
      <c r="E21" s="2" t="s">
        <v>54</v>
      </c>
      <c r="F21" s="8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G21" s="10" t="n">
        <v>44999</v>
      </c>
      <c r="H21" s="1" t="s">
        <v>176</v>
      </c>
      <c r="I21" s="1" t="n">
        <v>7</v>
      </c>
      <c r="J21" s="2" t="s">
        <v>177</v>
      </c>
      <c r="K21" s="2" t="s">
        <v>177</v>
      </c>
    </row>
    <row r="22" customFormat="false" ht="18.7" hidden="false" customHeight="true" outlineLevel="0" collapsed="false">
      <c r="A22" s="1" t="n">
        <v>21</v>
      </c>
      <c r="B22" s="8" t="str">
        <f aca="false">HYPERLINK("https://mncourtfraud.com/file/27-CR-21-13146.pdf","27-CR-21-13146")</f>
        <v>27-CR-21-13146</v>
      </c>
      <c r="C22" s="9" t="str">
        <f aca="false">HYPERLINK("https://mncourtfraud.com/file/MBH-17.zip","MBH-17.zip")</f>
        <v>MBH-17.zip</v>
      </c>
      <c r="D22" s="2" t="s">
        <v>17</v>
      </c>
      <c r="E22" s="2" t="s">
        <v>54</v>
      </c>
      <c r="F22" s="8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G22" s="10" t="n">
        <v>44999</v>
      </c>
      <c r="H22" s="1" t="s">
        <v>178</v>
      </c>
      <c r="I22" s="1" t="n">
        <v>7</v>
      </c>
      <c r="J22" s="2" t="s">
        <v>179</v>
      </c>
      <c r="K22" s="2" t="s">
        <v>179</v>
      </c>
    </row>
    <row r="23" customFormat="false" ht="18.7" hidden="false" customHeight="true" outlineLevel="0" collapsed="false">
      <c r="A23" s="1" t="n">
        <v>22</v>
      </c>
      <c r="B23" s="8" t="str">
        <f aca="false">HYPERLINK("https://mncourtfraud.com/file/27-CR-21-13147.pdf","27-CR-21-13147")</f>
        <v>27-CR-21-13147</v>
      </c>
      <c r="C23" s="9" t="str">
        <f aca="false">HYPERLINK("https://mncourtfraud.com/file/MBH-17.zip","MBH-17.zip")</f>
        <v>MBH-17.zip</v>
      </c>
      <c r="D23" s="2" t="s">
        <v>17</v>
      </c>
      <c r="E23" s="2" t="s">
        <v>54</v>
      </c>
      <c r="F23" s="8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G23" s="10" t="n">
        <v>44999</v>
      </c>
      <c r="H23" s="1" t="s">
        <v>180</v>
      </c>
      <c r="I23" s="1" t="n">
        <v>7</v>
      </c>
      <c r="J23" s="2" t="s">
        <v>181</v>
      </c>
      <c r="K23" s="2" t="s">
        <v>181</v>
      </c>
    </row>
    <row r="24" customFormat="false" ht="18.7" hidden="false" customHeight="true" outlineLevel="0" collapsed="false">
      <c r="A24" s="1" t="n">
        <v>23</v>
      </c>
      <c r="B24" s="8" t="str">
        <f aca="false">HYPERLINK("https://mncourtfraud.com/file/27-CR-21-23724.pdf","27-CR-21-23724")</f>
        <v>27-CR-21-23724</v>
      </c>
      <c r="C24" s="9" t="str">
        <f aca="false">HYPERLINK("https://mncourtfraud.com/file/MBH-17.zip","MBH-17.zip")</f>
        <v>MBH-17.zip</v>
      </c>
      <c r="D24" s="2" t="s">
        <v>17</v>
      </c>
      <c r="E24" s="2" t="s">
        <v>54</v>
      </c>
      <c r="F24" s="8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G24" s="10" t="n">
        <v>44999</v>
      </c>
      <c r="H24" s="1" t="s">
        <v>182</v>
      </c>
      <c r="I24" s="1" t="n">
        <v>7</v>
      </c>
      <c r="J24" s="2" t="s">
        <v>183</v>
      </c>
      <c r="K24" s="2" t="s">
        <v>183</v>
      </c>
    </row>
    <row r="25" customFormat="false" ht="18.7" hidden="false" customHeight="true" outlineLevel="0" collapsed="false">
      <c r="A25" s="1" t="n">
        <v>24</v>
      </c>
      <c r="B25" s="8" t="str">
        <f aca="false">HYPERLINK("https://mncourtfraud.com/file/27-CR-22-11847.pdf","27-CR-22-11847")</f>
        <v>27-CR-22-11847</v>
      </c>
      <c r="C25" s="9" t="str">
        <f aca="false">HYPERLINK("https://mncourtfraud.com/file/MBH-17.zip","MBH-17.zip")</f>
        <v>MBH-17.zip</v>
      </c>
      <c r="D25" s="2" t="s">
        <v>17</v>
      </c>
      <c r="E25" s="2" t="s">
        <v>54</v>
      </c>
      <c r="F25" s="8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G25" s="10" t="n">
        <v>44999</v>
      </c>
      <c r="H25" s="1" t="s">
        <v>184</v>
      </c>
      <c r="I25" s="1" t="n">
        <v>7</v>
      </c>
      <c r="J25" s="2" t="s">
        <v>185</v>
      </c>
      <c r="K25" s="2" t="s">
        <v>185</v>
      </c>
    </row>
    <row r="26" customFormat="false" ht="18.7" hidden="false" customHeight="true" outlineLevel="0" collapsed="false">
      <c r="A26" s="1" t="n">
        <v>25</v>
      </c>
      <c r="B26" s="8" t="str">
        <f aca="false">HYPERLINK("https://mncourtfraud.com/file/27-CR-22-12695.pdf","27-CR-22-12695")</f>
        <v>27-CR-22-12695</v>
      </c>
      <c r="C26" s="9" t="str">
        <f aca="false">HYPERLINK("https://mncourtfraud.com/file/MBH-17.zip","MBH-17.zip")</f>
        <v>MBH-17.zip</v>
      </c>
      <c r="D26" s="2" t="s">
        <v>17</v>
      </c>
      <c r="E26" s="2" t="s">
        <v>54</v>
      </c>
      <c r="F26" s="8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G26" s="10" t="n">
        <v>44999</v>
      </c>
      <c r="H26" s="1" t="s">
        <v>186</v>
      </c>
      <c r="I26" s="1" t="n">
        <v>7</v>
      </c>
      <c r="J26" s="2" t="s">
        <v>187</v>
      </c>
      <c r="K26" s="2" t="s">
        <v>187</v>
      </c>
    </row>
    <row r="27" customFormat="false" ht="18.7" hidden="false" customHeight="true" outlineLevel="0" collapsed="false">
      <c r="A27" s="1" t="n">
        <v>26</v>
      </c>
      <c r="B27" s="8" t="str">
        <f aca="false">HYPERLINK("https://mncourtfraud.com/file/27-CR-22-25069.pdf","27-CR-22-25069")</f>
        <v>27-CR-22-25069</v>
      </c>
      <c r="C27" s="9" t="str">
        <f aca="false">HYPERLINK("https://mncourtfraud.com/file/MBH-17.zip","MBH-17.zip")</f>
        <v>MBH-17.zip</v>
      </c>
      <c r="D27" s="2" t="s">
        <v>17</v>
      </c>
      <c r="E27" s="2" t="s">
        <v>54</v>
      </c>
      <c r="F27" s="8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G27" s="10" t="n">
        <v>44999</v>
      </c>
      <c r="H27" s="1" t="s">
        <v>188</v>
      </c>
      <c r="I27" s="1" t="n">
        <v>7</v>
      </c>
      <c r="J27" s="2" t="s">
        <v>189</v>
      </c>
      <c r="K27" s="2" t="s">
        <v>189</v>
      </c>
    </row>
    <row r="28" customFormat="false" ht="18.7" hidden="false" customHeight="true" outlineLevel="0" collapsed="false">
      <c r="A28" s="1" t="n">
        <v>27</v>
      </c>
      <c r="B28" s="8" t="str">
        <f aca="false">HYPERLINK("https://mncourtfraud.com/file/27-CR-22-3864.pdf","27-CR-22-3864")</f>
        <v>27-CR-22-3864</v>
      </c>
      <c r="C28" s="9" t="str">
        <f aca="false">HYPERLINK("https://mncourtfraud.com/file/MBH-17.zip","MBH-17.zip")</f>
        <v>MBH-17.zip</v>
      </c>
      <c r="D28" s="2" t="s">
        <v>17</v>
      </c>
      <c r="E28" s="2" t="s">
        <v>54</v>
      </c>
      <c r="F28" s="8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G28" s="10" t="n">
        <v>44999</v>
      </c>
      <c r="H28" s="1" t="s">
        <v>190</v>
      </c>
      <c r="I28" s="1" t="n">
        <v>7</v>
      </c>
      <c r="J28" s="2" t="s">
        <v>191</v>
      </c>
      <c r="K28" s="2" t="s">
        <v>191</v>
      </c>
    </row>
    <row r="29" customFormat="false" ht="18.7" hidden="false" customHeight="true" outlineLevel="0" collapsed="false">
      <c r="A29" s="1" t="n">
        <v>28</v>
      </c>
      <c r="B29" s="8" t="str">
        <f aca="false">HYPERLINK("https://mncourtfraud.com/file/27-CR-22-8126.pdf","27-CR-22-8126")</f>
        <v>27-CR-22-8126</v>
      </c>
      <c r="C29" s="9" t="str">
        <f aca="false">HYPERLINK("https://mncourtfraud.com/file/MBH-17.zip","MBH-17.zip")</f>
        <v>MBH-17.zip</v>
      </c>
      <c r="D29" s="2" t="s">
        <v>17</v>
      </c>
      <c r="E29" s="2" t="s">
        <v>54</v>
      </c>
      <c r="F29" s="8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G29" s="10" t="n">
        <v>44999</v>
      </c>
      <c r="H29" s="1" t="s">
        <v>192</v>
      </c>
      <c r="I29" s="1" t="n">
        <v>7</v>
      </c>
      <c r="J29" s="2" t="s">
        <v>193</v>
      </c>
      <c r="K29" s="2" t="s">
        <v>193</v>
      </c>
    </row>
    <row r="30" customFormat="false" ht="18.7" hidden="false" customHeight="true" outlineLevel="0" collapsed="false">
      <c r="A30" s="1" t="n">
        <v>29</v>
      </c>
    </row>
    <row r="31" customFormat="false" ht="18.7" hidden="false" customHeight="true" outlineLevel="0" collapsed="false">
      <c r="A31" s="1" t="n">
        <v>30</v>
      </c>
      <c r="B31" s="8" t="str">
        <f aca="false">HYPERLINK("https://mncourtfraud.com/file/27-CR-19-26893.pdf","27-CR-19-26893")</f>
        <v>27-CR-19-26893</v>
      </c>
      <c r="C31" s="9" t="str">
        <f aca="false">HYPERLINK("https://mncourtfraud.com/file/MBH-18.zip","MBH-18.zip")</f>
        <v>MBH-18.zip</v>
      </c>
      <c r="D31" s="2" t="s">
        <v>17</v>
      </c>
      <c r="E31" s="2" t="s">
        <v>18</v>
      </c>
      <c r="F31" s="8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G31" s="10" t="n">
        <v>44103</v>
      </c>
      <c r="H31" s="1" t="s">
        <v>194</v>
      </c>
      <c r="I31" s="1" t="n">
        <v>1</v>
      </c>
      <c r="J31" s="2" t="s">
        <v>195</v>
      </c>
      <c r="K31" s="2" t="s">
        <v>196</v>
      </c>
    </row>
    <row r="32" customFormat="false" ht="18.7" hidden="false" customHeight="true" outlineLevel="0" collapsed="false">
      <c r="A32" s="1" t="n">
        <v>31</v>
      </c>
      <c r="B32" s="8" t="str">
        <f aca="false">HYPERLINK("https://mncourtfraud.com/file/27-CR-19-4578.pdf","27-CR-19-4578")</f>
        <v>27-CR-19-4578</v>
      </c>
      <c r="C32" s="9" t="str">
        <f aca="false">HYPERLINK("https://mncourtfraud.com/file/MBH-18.zip","MBH-18.zip")</f>
        <v>MBH-18.zip</v>
      </c>
      <c r="D32" s="2" t="s">
        <v>17</v>
      </c>
      <c r="E32" s="2" t="s">
        <v>18</v>
      </c>
      <c r="F32" s="8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G32" s="10" t="n">
        <v>44103</v>
      </c>
      <c r="H32" s="1" t="s">
        <v>194</v>
      </c>
      <c r="I32" s="1" t="n">
        <v>1</v>
      </c>
      <c r="J32" s="2" t="s">
        <v>195</v>
      </c>
      <c r="K32" s="2" t="s">
        <v>196</v>
      </c>
    </row>
    <row r="33" customFormat="false" ht="18.7" hidden="false" customHeight="true" outlineLevel="0" collapsed="false">
      <c r="A33" s="1" t="n">
        <v>32</v>
      </c>
      <c r="B33" s="8" t="str">
        <f aca="false">HYPERLINK("https://mncourtfraud.com/file/27-CR-19-5875.pdf","27-CR-19-5875")</f>
        <v>27-CR-19-5875</v>
      </c>
      <c r="C33" s="9" t="str">
        <f aca="false">HYPERLINK("https://mncourtfraud.com/file/MBH-18.zip","MBH-18.zip")</f>
        <v>MBH-18.zip</v>
      </c>
      <c r="D33" s="2" t="s">
        <v>17</v>
      </c>
      <c r="E33" s="2" t="s">
        <v>18</v>
      </c>
      <c r="F33" s="8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G33" s="10" t="n">
        <v>44103</v>
      </c>
      <c r="H33" s="1" t="s">
        <v>194</v>
      </c>
      <c r="I33" s="1" t="n">
        <v>1</v>
      </c>
      <c r="J33" s="2" t="s">
        <v>195</v>
      </c>
      <c r="K33" s="2" t="s">
        <v>196</v>
      </c>
    </row>
    <row r="34" customFormat="false" ht="18.7" hidden="false" customHeight="true" outlineLevel="0" collapsed="false">
      <c r="A34" s="1" t="n">
        <v>33</v>
      </c>
      <c r="B34" s="8" t="str">
        <f aca="false">HYPERLINK("https://mncourtfraud.com/file/27-CR-20-14626.pdf","27-CR-20-14626")</f>
        <v>27-CR-20-14626</v>
      </c>
      <c r="C34" s="9" t="str">
        <f aca="false">HYPERLINK("https://mncourtfraud.com/file/MBH-18.zip","MBH-18.zip")</f>
        <v>MBH-18.zip</v>
      </c>
      <c r="D34" s="2" t="s">
        <v>17</v>
      </c>
      <c r="E34" s="2" t="s">
        <v>18</v>
      </c>
      <c r="F34" s="8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G34" s="10" t="n">
        <v>44103</v>
      </c>
      <c r="H34" s="1" t="s">
        <v>194</v>
      </c>
      <c r="I34" s="1" t="n">
        <v>1</v>
      </c>
      <c r="J34" s="2" t="s">
        <v>195</v>
      </c>
      <c r="K34" s="2" t="s">
        <v>196</v>
      </c>
    </row>
    <row r="35" customFormat="false" ht="18.7" hidden="false" customHeight="true" outlineLevel="0" collapsed="false">
      <c r="A35" s="1" t="n">
        <v>34</v>
      </c>
      <c r="B35" s="8" t="str">
        <f aca="false">HYPERLINK("https://mncourtfraud.com/file/27-CR-20-2581.pdf","27-CR-20-2581")</f>
        <v>27-CR-20-2581</v>
      </c>
      <c r="C35" s="9" t="str">
        <f aca="false">HYPERLINK("https://mncourtfraud.com/file/MBH-18.zip","MBH-18.zip")</f>
        <v>MBH-18.zip</v>
      </c>
      <c r="D35" s="2" t="s">
        <v>17</v>
      </c>
      <c r="E35" s="2" t="s">
        <v>18</v>
      </c>
      <c r="F35" s="8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G35" s="10" t="n">
        <v>44103</v>
      </c>
      <c r="H35" s="1" t="s">
        <v>194</v>
      </c>
      <c r="I35" s="1" t="n">
        <v>1</v>
      </c>
      <c r="J35" s="2" t="s">
        <v>195</v>
      </c>
      <c r="K35" s="2" t="s">
        <v>196</v>
      </c>
    </row>
    <row r="36" customFormat="false" ht="18.7" hidden="false" customHeight="true" outlineLevel="0" collapsed="false">
      <c r="A36" s="1" t="n">
        <v>35</v>
      </c>
      <c r="B36" s="8" t="str">
        <f aca="false">HYPERLINK("https://mncourtfraud.com/file/27-CR-20-5618.pdf","27-CR-20-5618")</f>
        <v>27-CR-20-5618</v>
      </c>
      <c r="C36" s="9" t="str">
        <f aca="false">HYPERLINK("https://mncourtfraud.com/file/MBH-18.zip","MBH-18.zip")</f>
        <v>MBH-18.zip</v>
      </c>
      <c r="D36" s="2" t="s">
        <v>17</v>
      </c>
      <c r="E36" s="2" t="s">
        <v>18</v>
      </c>
      <c r="F36" s="8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G36" s="10" t="n">
        <v>44103</v>
      </c>
      <c r="H36" s="1" t="s">
        <v>194</v>
      </c>
      <c r="I36" s="1" t="n">
        <v>1</v>
      </c>
      <c r="J36" s="2" t="s">
        <v>195</v>
      </c>
      <c r="K36" s="2" t="s">
        <v>196</v>
      </c>
    </row>
    <row r="37" customFormat="false" ht="18.7" hidden="false" customHeight="true" outlineLevel="0" collapsed="false">
      <c r="A37" s="1" t="n">
        <v>36</v>
      </c>
      <c r="B37" s="8" t="str">
        <f aca="false">HYPERLINK("https://mncourtfraud.com/file/27-CR-20-693.pdf","27-CR-20-693")</f>
        <v>27-CR-20-693</v>
      </c>
      <c r="C37" s="9" t="str">
        <f aca="false">HYPERLINK("https://mncourtfraud.com/file/MBH-18.zip","MBH-18.zip")</f>
        <v>MBH-18.zip</v>
      </c>
      <c r="D37" s="2" t="s">
        <v>17</v>
      </c>
      <c r="E37" s="2" t="s">
        <v>18</v>
      </c>
      <c r="F37" s="8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G37" s="10" t="n">
        <v>44103</v>
      </c>
      <c r="H37" s="1" t="s">
        <v>194</v>
      </c>
      <c r="I37" s="1" t="n">
        <v>1</v>
      </c>
      <c r="J37" s="2" t="s">
        <v>195</v>
      </c>
      <c r="K37" s="2" t="s">
        <v>196</v>
      </c>
    </row>
    <row r="38" customFormat="false" ht="18.7" hidden="false" customHeight="true" outlineLevel="0" collapsed="false">
      <c r="A38" s="1" t="n">
        <v>37</v>
      </c>
    </row>
    <row r="39" customFormat="false" ht="18.7" hidden="false" customHeight="true" outlineLevel="0" collapsed="false">
      <c r="A39" s="1" t="n">
        <v>38</v>
      </c>
      <c r="B39" s="8" t="str">
        <f aca="false">HYPERLINK("https://mncourtfraud.com/file/27-CR-21-13526.pdf","27-CR-21-13526")</f>
        <v>27-CR-21-13526</v>
      </c>
      <c r="C39" s="9" t="str">
        <f aca="false">HYPERLINK("https://mncourtfraud.com/file/AOH-2.zip","AOH-2.zip")</f>
        <v>AOH-2.zip</v>
      </c>
      <c r="D39" s="2" t="s">
        <v>132</v>
      </c>
      <c r="E39" s="2" t="s">
        <v>54</v>
      </c>
      <c r="F39" s="8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G39" s="10" t="n">
        <v>44733</v>
      </c>
      <c r="H39" s="1" t="s">
        <v>197</v>
      </c>
      <c r="I39" s="1" t="n">
        <v>2</v>
      </c>
      <c r="J39" s="2" t="s">
        <v>198</v>
      </c>
      <c r="K39" s="2" t="s">
        <v>199</v>
      </c>
    </row>
    <row r="40" customFormat="false" ht="18.7" hidden="false" customHeight="true" outlineLevel="0" collapsed="false">
      <c r="A40" s="1" t="n">
        <v>39</v>
      </c>
      <c r="B40" s="8" t="str">
        <f aca="false">HYPERLINK("https://mncourtfraud.com/file/27-CR-21-14266.pdf","27-CR-21-14266")</f>
        <v>27-CR-21-14266</v>
      </c>
      <c r="C40" s="9" t="str">
        <f aca="false">HYPERLINK("https://mncourtfraud.com/file/AOH-2.zip","AOH-2.zip")</f>
        <v>AOH-2.zip</v>
      </c>
      <c r="D40" s="2" t="s">
        <v>132</v>
      </c>
      <c r="E40" s="2" t="s">
        <v>54</v>
      </c>
      <c r="F40" s="8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G40" s="10" t="n">
        <v>44733</v>
      </c>
      <c r="H40" s="1" t="s">
        <v>197</v>
      </c>
      <c r="I40" s="1" t="n">
        <v>2</v>
      </c>
      <c r="J40" s="2" t="s">
        <v>198</v>
      </c>
      <c r="K40" s="2" t="s">
        <v>199</v>
      </c>
    </row>
    <row r="41" customFormat="false" ht="18.7" hidden="false" customHeight="true" outlineLevel="0" collapsed="false">
      <c r="A41" s="1" t="n">
        <v>40</v>
      </c>
      <c r="B41" s="8" t="str">
        <f aca="false">HYPERLINK("https://mncourtfraud.com/file/27-CR-21-17656.pdf","27-CR-21-17656")</f>
        <v>27-CR-21-17656</v>
      </c>
      <c r="C41" s="9" t="str">
        <f aca="false">HYPERLINK("https://mncourtfraud.com/file/AOH-2.zip","AOH-2.zip")</f>
        <v>AOH-2.zip</v>
      </c>
      <c r="D41" s="2" t="s">
        <v>132</v>
      </c>
      <c r="E41" s="2" t="s">
        <v>54</v>
      </c>
      <c r="F41" s="8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G41" s="10" t="n">
        <v>44733</v>
      </c>
      <c r="H41" s="1" t="s">
        <v>197</v>
      </c>
      <c r="I41" s="1" t="n">
        <v>2</v>
      </c>
      <c r="J41" s="2" t="s">
        <v>198</v>
      </c>
      <c r="K41" s="2" t="s">
        <v>199</v>
      </c>
    </row>
    <row r="42" customFormat="false" ht="18.7" hidden="false" customHeight="true" outlineLevel="0" collapsed="false">
      <c r="A42" s="1" t="n">
        <v>41</v>
      </c>
      <c r="B42" s="8" t="str">
        <f aca="false">HYPERLINK("https://mncourtfraud.com/file/27-CR-21-21707.pdf","27-CR-21-21707")</f>
        <v>27-CR-21-21707</v>
      </c>
      <c r="C42" s="9" t="str">
        <f aca="false">HYPERLINK("https://mncourtfraud.com/file/AOH-2.zip","AOH-2.zip")</f>
        <v>AOH-2.zip</v>
      </c>
      <c r="D42" s="2" t="s">
        <v>132</v>
      </c>
      <c r="E42" s="2" t="s">
        <v>54</v>
      </c>
      <c r="F42" s="8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G42" s="10" t="n">
        <v>44733</v>
      </c>
      <c r="H42" s="1" t="s">
        <v>197</v>
      </c>
      <c r="I42" s="1" t="n">
        <v>2</v>
      </c>
      <c r="J42" s="2" t="s">
        <v>198</v>
      </c>
      <c r="K42" s="2" t="s">
        <v>199</v>
      </c>
    </row>
    <row r="43" customFormat="false" ht="18.7" hidden="false" customHeight="true" outlineLevel="0" collapsed="false">
      <c r="A43" s="1" t="n">
        <v>42</v>
      </c>
      <c r="B43" s="8" t="str">
        <f aca="false">HYPERLINK("https://mncourtfraud.com/file/27-CR-21-21833.pdf","27-CR-21-21833")</f>
        <v>27-CR-21-21833</v>
      </c>
      <c r="C43" s="9" t="str">
        <f aca="false">HYPERLINK("https://mncourtfraud.com/file/AOH-2.zip","AOH-2.zip")</f>
        <v>AOH-2.zip</v>
      </c>
      <c r="D43" s="2" t="s">
        <v>132</v>
      </c>
      <c r="E43" s="2" t="s">
        <v>54</v>
      </c>
      <c r="F43" s="8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G43" s="10" t="n">
        <v>44733</v>
      </c>
      <c r="H43" s="1" t="s">
        <v>197</v>
      </c>
      <c r="I43" s="1" t="n">
        <v>2</v>
      </c>
      <c r="J43" s="2" t="s">
        <v>198</v>
      </c>
      <c r="K43" s="2" t="s">
        <v>199</v>
      </c>
    </row>
    <row r="44" customFormat="false" ht="18.7" hidden="false" customHeight="true" outlineLevel="0" collapsed="false">
      <c r="A44" s="1" t="n">
        <v>43</v>
      </c>
      <c r="B44" s="8" t="str">
        <f aca="false">HYPERLINK("https://mncourtfraud.com/file/27-CR-21-5179.pdf","27-CR-21-5179")</f>
        <v>27-CR-21-5179</v>
      </c>
      <c r="C44" s="9" t="str">
        <f aca="false">HYPERLINK("https://mncourtfraud.com/file/AOH-2.zip","AOH-2.zip")</f>
        <v>AOH-2.zip</v>
      </c>
      <c r="D44" s="2" t="s">
        <v>132</v>
      </c>
      <c r="E44" s="2" t="s">
        <v>54</v>
      </c>
      <c r="F44" s="8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G44" s="10" t="n">
        <v>44733</v>
      </c>
      <c r="H44" s="1" t="s">
        <v>197</v>
      </c>
      <c r="I44" s="1" t="n">
        <v>2</v>
      </c>
      <c r="J44" s="2" t="s">
        <v>198</v>
      </c>
      <c r="K44" s="2" t="s">
        <v>199</v>
      </c>
    </row>
    <row r="45" customFormat="false" ht="18.7" hidden="false" customHeight="true" outlineLevel="0" collapsed="false">
      <c r="A45" s="1" t="n">
        <v>44</v>
      </c>
      <c r="B45" s="8" t="str">
        <f aca="false">HYPERLINK("https://mncourtfraud.com/file/27-CR-22-1664.pdf","27-CR-22-1664")</f>
        <v>27-CR-22-1664</v>
      </c>
      <c r="C45" s="9" t="str">
        <f aca="false">HYPERLINK("https://mncourtfraud.com/file/AOH-2.zip","AOH-2.zip")</f>
        <v>AOH-2.zip</v>
      </c>
      <c r="D45" s="2" t="s">
        <v>132</v>
      </c>
      <c r="E45" s="2" t="s">
        <v>54</v>
      </c>
      <c r="F45" s="8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G45" s="10" t="n">
        <v>44733</v>
      </c>
      <c r="H45" s="1" t="s">
        <v>197</v>
      </c>
      <c r="I45" s="1" t="n">
        <v>2</v>
      </c>
      <c r="J45" s="2" t="s">
        <v>198</v>
      </c>
      <c r="K45" s="2" t="s">
        <v>199</v>
      </c>
    </row>
    <row r="46" customFormat="false" ht="18.7" hidden="false" customHeight="true" outlineLevel="0" collapsed="false">
      <c r="A46" s="1" t="n">
        <v>45</v>
      </c>
      <c r="B46" s="8" t="str">
        <f aca="false">HYPERLINK("https://mncourtfraud.com/file/27-CR-22-2444.pdf","27-CR-22-2444")</f>
        <v>27-CR-22-2444</v>
      </c>
      <c r="C46" s="9" t="str">
        <f aca="false">HYPERLINK("https://mncourtfraud.com/file/AOH-2.zip","AOH-2.zip")</f>
        <v>AOH-2.zip</v>
      </c>
      <c r="D46" s="2" t="s">
        <v>132</v>
      </c>
      <c r="E46" s="2" t="s">
        <v>54</v>
      </c>
      <c r="F46" s="8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G46" s="10" t="n">
        <v>44733</v>
      </c>
      <c r="H46" s="1" t="s">
        <v>197</v>
      </c>
      <c r="I46" s="1" t="n">
        <v>2</v>
      </c>
      <c r="J46" s="2" t="s">
        <v>198</v>
      </c>
      <c r="K46" s="2" t="s">
        <v>199</v>
      </c>
    </row>
    <row r="47" customFormat="false" ht="18.7" hidden="false" customHeight="true" outlineLevel="0" collapsed="false">
      <c r="A47" s="1" t="n">
        <v>46</v>
      </c>
    </row>
    <row r="48" customFormat="false" ht="18.7" hidden="false" customHeight="true" outlineLevel="0" collapsed="false">
      <c r="A48" s="1" t="n">
        <v>47</v>
      </c>
      <c r="B48" s="8" t="str">
        <f aca="false">HYPERLINK("https://mncourtfraud.com/file/27-CR-21-13526.pdf","27-CR-21-13526")</f>
        <v>27-CR-21-13526</v>
      </c>
      <c r="C48" s="9" t="str">
        <f aca="false">HYPERLINK("https://mncourtfraud.com/file/AOH-3.zip","AOH-3.zip")</f>
        <v>AOH-3.zip</v>
      </c>
      <c r="D48" s="2" t="s">
        <v>132</v>
      </c>
      <c r="E48" s="2" t="s">
        <v>54</v>
      </c>
      <c r="F48" s="8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G48" s="10" t="n">
        <v>44837</v>
      </c>
      <c r="H48" s="1" t="s">
        <v>200</v>
      </c>
      <c r="I48" s="1" t="n">
        <v>3</v>
      </c>
      <c r="J48" s="2" t="s">
        <v>201</v>
      </c>
      <c r="K48" s="2" t="s">
        <v>202</v>
      </c>
    </row>
    <row r="49" customFormat="false" ht="18.7" hidden="false" customHeight="true" outlineLevel="0" collapsed="false">
      <c r="A49" s="1" t="n">
        <v>48</v>
      </c>
      <c r="B49" s="8" t="str">
        <f aca="false">HYPERLINK("https://mncourtfraud.com/file/27-CR-21-14266.pdf","27-CR-21-14266")</f>
        <v>27-CR-21-14266</v>
      </c>
      <c r="C49" s="9" t="str">
        <f aca="false">HYPERLINK("https://mncourtfraud.com/file/AOH-3.zip","AOH-3.zip")</f>
        <v>AOH-3.zip</v>
      </c>
      <c r="D49" s="2" t="s">
        <v>132</v>
      </c>
      <c r="E49" s="2" t="s">
        <v>54</v>
      </c>
      <c r="F49" s="8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G49" s="10" t="n">
        <v>44837</v>
      </c>
      <c r="H49" s="1" t="s">
        <v>200</v>
      </c>
      <c r="I49" s="1" t="n">
        <v>3</v>
      </c>
      <c r="J49" s="2" t="s">
        <v>201</v>
      </c>
      <c r="K49" s="2" t="s">
        <v>202</v>
      </c>
    </row>
    <row r="50" customFormat="false" ht="18.7" hidden="false" customHeight="true" outlineLevel="0" collapsed="false">
      <c r="A50" s="1" t="n">
        <v>49</v>
      </c>
      <c r="B50" s="8" t="str">
        <f aca="false">HYPERLINK("https://mncourtfraud.com/file/27-CR-21-17656.pdf","27-CR-21-17656")</f>
        <v>27-CR-21-17656</v>
      </c>
      <c r="C50" s="9" t="str">
        <f aca="false">HYPERLINK("https://mncourtfraud.com/file/AOH-3.zip","AOH-3.zip")</f>
        <v>AOH-3.zip</v>
      </c>
      <c r="D50" s="2" t="s">
        <v>132</v>
      </c>
      <c r="E50" s="2" t="s">
        <v>54</v>
      </c>
      <c r="F50" s="8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G50" s="10" t="n">
        <v>44837</v>
      </c>
      <c r="H50" s="1" t="s">
        <v>200</v>
      </c>
      <c r="I50" s="1" t="n">
        <v>3</v>
      </c>
      <c r="J50" s="2" t="s">
        <v>201</v>
      </c>
      <c r="K50" s="2" t="s">
        <v>202</v>
      </c>
    </row>
    <row r="51" customFormat="false" ht="18.7" hidden="false" customHeight="true" outlineLevel="0" collapsed="false">
      <c r="A51" s="1" t="n">
        <v>50</v>
      </c>
      <c r="B51" s="8" t="str">
        <f aca="false">HYPERLINK("https://mncourtfraud.com/file/27-CR-21-21707.pdf","27-CR-21-21707")</f>
        <v>27-CR-21-21707</v>
      </c>
      <c r="C51" s="9" t="str">
        <f aca="false">HYPERLINK("https://mncourtfraud.com/file/AOH-3.zip","AOH-3.zip")</f>
        <v>AOH-3.zip</v>
      </c>
      <c r="D51" s="2" t="s">
        <v>132</v>
      </c>
      <c r="E51" s="2" t="s">
        <v>54</v>
      </c>
      <c r="F51" s="8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G51" s="10" t="n">
        <v>44837</v>
      </c>
      <c r="H51" s="1" t="s">
        <v>200</v>
      </c>
      <c r="I51" s="1" t="n">
        <v>3</v>
      </c>
      <c r="J51" s="2" t="s">
        <v>201</v>
      </c>
      <c r="K51" s="2" t="s">
        <v>202</v>
      </c>
    </row>
    <row r="52" customFormat="false" ht="18.7" hidden="false" customHeight="true" outlineLevel="0" collapsed="false">
      <c r="A52" s="1" t="n">
        <v>51</v>
      </c>
      <c r="B52" s="8" t="str">
        <f aca="false">HYPERLINK("https://mncourtfraud.com/file/27-CR-21-21833.pdf","27-CR-21-21833")</f>
        <v>27-CR-21-21833</v>
      </c>
      <c r="C52" s="9" t="str">
        <f aca="false">HYPERLINK("https://mncourtfraud.com/file/AOH-3.zip","AOH-3.zip")</f>
        <v>AOH-3.zip</v>
      </c>
      <c r="D52" s="2" t="s">
        <v>132</v>
      </c>
      <c r="E52" s="2" t="s">
        <v>54</v>
      </c>
      <c r="F52" s="8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G52" s="10" t="n">
        <v>44837</v>
      </c>
      <c r="H52" s="1" t="s">
        <v>200</v>
      </c>
      <c r="I52" s="1" t="n">
        <v>3</v>
      </c>
      <c r="J52" s="2" t="s">
        <v>201</v>
      </c>
      <c r="K52" s="2" t="s">
        <v>202</v>
      </c>
    </row>
    <row r="53" customFormat="false" ht="18.7" hidden="false" customHeight="true" outlineLevel="0" collapsed="false">
      <c r="A53" s="1" t="n">
        <v>52</v>
      </c>
      <c r="B53" s="8" t="str">
        <f aca="false">HYPERLINK("https://mncourtfraud.com/file/27-CR-21-22737.pdf","27-CR-21-22737")</f>
        <v>27-CR-21-22737</v>
      </c>
      <c r="C53" s="9" t="str">
        <f aca="false">HYPERLINK("https://mncourtfraud.com/file/AOH-3.zip","AOH-3.zip")</f>
        <v>AOH-3.zip</v>
      </c>
      <c r="D53" s="2" t="s">
        <v>132</v>
      </c>
      <c r="E53" s="2" t="s">
        <v>54</v>
      </c>
      <c r="F53" s="8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G53" s="10" t="n">
        <v>44837</v>
      </c>
      <c r="H53" s="1" t="s">
        <v>200</v>
      </c>
      <c r="I53" s="1" t="n">
        <v>3</v>
      </c>
      <c r="J53" s="2" t="s">
        <v>201</v>
      </c>
      <c r="K53" s="2" t="s">
        <v>202</v>
      </c>
    </row>
    <row r="54" customFormat="false" ht="18.7" hidden="false" customHeight="true" outlineLevel="0" collapsed="false">
      <c r="A54" s="1" t="n">
        <v>53</v>
      </c>
      <c r="B54" s="8" t="str">
        <f aca="false">HYPERLINK("https://mncourtfraud.com/file/27-CR-21-5179.pdf","27-CR-21-5179")</f>
        <v>27-CR-21-5179</v>
      </c>
      <c r="C54" s="9" t="str">
        <f aca="false">HYPERLINK("https://mncourtfraud.com/file/AOH-3.zip","AOH-3.zip")</f>
        <v>AOH-3.zip</v>
      </c>
      <c r="D54" s="2" t="s">
        <v>132</v>
      </c>
      <c r="E54" s="2" t="s">
        <v>54</v>
      </c>
      <c r="F54" s="8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G54" s="10" t="n">
        <v>44837</v>
      </c>
      <c r="H54" s="1" t="s">
        <v>200</v>
      </c>
      <c r="I54" s="1" t="n">
        <v>3</v>
      </c>
      <c r="J54" s="2" t="s">
        <v>201</v>
      </c>
      <c r="K54" s="2" t="s">
        <v>202</v>
      </c>
    </row>
    <row r="55" customFormat="false" ht="18.7" hidden="false" customHeight="true" outlineLevel="0" collapsed="false">
      <c r="A55" s="1" t="n">
        <v>54</v>
      </c>
      <c r="B55" s="8" t="str">
        <f aca="false">HYPERLINK("https://mncourtfraud.com/file/27-CR-22-10565.pdf","27-CR-22-10565")</f>
        <v>27-CR-22-10565</v>
      </c>
      <c r="C55" s="9" t="str">
        <f aca="false">HYPERLINK("https://mncourtfraud.com/file/AOH-3.zip","AOH-3.zip")</f>
        <v>AOH-3.zip</v>
      </c>
      <c r="D55" s="2" t="s">
        <v>132</v>
      </c>
      <c r="E55" s="2" t="s">
        <v>54</v>
      </c>
      <c r="F55" s="8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G55" s="10" t="n">
        <v>44837</v>
      </c>
      <c r="H55" s="1" t="s">
        <v>200</v>
      </c>
      <c r="I55" s="1" t="n">
        <v>3</v>
      </c>
      <c r="J55" s="2" t="s">
        <v>201</v>
      </c>
      <c r="K55" s="2" t="s">
        <v>202</v>
      </c>
    </row>
    <row r="56" customFormat="false" ht="18.7" hidden="false" customHeight="true" outlineLevel="0" collapsed="false">
      <c r="A56" s="1" t="n">
        <v>55</v>
      </c>
      <c r="B56" s="8" t="str">
        <f aca="false">HYPERLINK("https://mncourtfraud.com/file/27-CR-22-14239.pdf","27-CR-22-14239")</f>
        <v>27-CR-22-14239</v>
      </c>
      <c r="C56" s="9" t="str">
        <f aca="false">HYPERLINK("https://mncourtfraud.com/file/AOH-3.zip","AOH-3.zip")</f>
        <v>AOH-3.zip</v>
      </c>
      <c r="D56" s="2" t="s">
        <v>132</v>
      </c>
      <c r="E56" s="2" t="s">
        <v>54</v>
      </c>
      <c r="F56" s="8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G56" s="10" t="n">
        <v>44837</v>
      </c>
      <c r="H56" s="1" t="s">
        <v>200</v>
      </c>
      <c r="I56" s="1" t="n">
        <v>3</v>
      </c>
      <c r="J56" s="2" t="s">
        <v>201</v>
      </c>
      <c r="K56" s="2" t="s">
        <v>202</v>
      </c>
    </row>
    <row r="57" customFormat="false" ht="18.7" hidden="false" customHeight="true" outlineLevel="0" collapsed="false">
      <c r="A57" s="1" t="n">
        <v>56</v>
      </c>
      <c r="B57" s="8" t="str">
        <f aca="false">HYPERLINK("https://mncourtfraud.com/file/27-CR-22-1664.pdf","27-CR-22-1664")</f>
        <v>27-CR-22-1664</v>
      </c>
      <c r="C57" s="9" t="str">
        <f aca="false">HYPERLINK("https://mncourtfraud.com/file/AOH-3.zip","AOH-3.zip")</f>
        <v>AOH-3.zip</v>
      </c>
      <c r="D57" s="2" t="s">
        <v>132</v>
      </c>
      <c r="E57" s="2" t="s">
        <v>54</v>
      </c>
      <c r="F57" s="8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G57" s="10" t="n">
        <v>44837</v>
      </c>
      <c r="H57" s="1" t="s">
        <v>200</v>
      </c>
      <c r="I57" s="1" t="n">
        <v>3</v>
      </c>
      <c r="J57" s="2" t="s">
        <v>201</v>
      </c>
      <c r="K57" s="2" t="s">
        <v>202</v>
      </c>
    </row>
    <row r="58" customFormat="false" ht="18.7" hidden="false" customHeight="true" outlineLevel="0" collapsed="false">
      <c r="A58" s="1" t="n">
        <v>57</v>
      </c>
      <c r="B58" s="8" t="str">
        <f aca="false">HYPERLINK("https://mncourtfraud.com/file/27-CR-22-2444.pdf","27-CR-22-2444")</f>
        <v>27-CR-22-2444</v>
      </c>
      <c r="C58" s="9" t="str">
        <f aca="false">HYPERLINK("https://mncourtfraud.com/file/AOH-3.zip","AOH-3.zip")</f>
        <v>AOH-3.zip</v>
      </c>
      <c r="D58" s="2" t="s">
        <v>132</v>
      </c>
      <c r="E58" s="2" t="s">
        <v>54</v>
      </c>
      <c r="F58" s="8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G58" s="10" t="n">
        <v>44837</v>
      </c>
      <c r="H58" s="1" t="s">
        <v>200</v>
      </c>
      <c r="I58" s="1" t="n">
        <v>3</v>
      </c>
      <c r="J58" s="2" t="s">
        <v>201</v>
      </c>
      <c r="K58" s="2" t="s">
        <v>202</v>
      </c>
    </row>
    <row r="59" customFormat="false" ht="18.7" hidden="false" customHeight="true" outlineLevel="0" collapsed="false">
      <c r="A59" s="1" t="n">
        <v>58</v>
      </c>
      <c r="B59" s="8" t="str">
        <f aca="false">HYPERLINK("https://mncourtfraud.com/file/27-CR-22-6512.pdf","27-CR-22-6512")</f>
        <v>27-CR-22-6512</v>
      </c>
      <c r="C59" s="9" t="str">
        <f aca="false">HYPERLINK("https://mncourtfraud.com/file/AOH-3.zip","AOH-3.zip")</f>
        <v>AOH-3.zip</v>
      </c>
      <c r="D59" s="2" t="s">
        <v>132</v>
      </c>
      <c r="E59" s="2" t="s">
        <v>54</v>
      </c>
      <c r="F59" s="8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G59" s="10" t="n">
        <v>44837</v>
      </c>
      <c r="H59" s="1" t="s">
        <v>200</v>
      </c>
      <c r="I59" s="1" t="n">
        <v>3</v>
      </c>
      <c r="J59" s="2" t="s">
        <v>201</v>
      </c>
      <c r="K59" s="2" t="s">
        <v>202</v>
      </c>
    </row>
    <row r="60" customFormat="false" ht="18.7" hidden="false" customHeight="true" outlineLevel="0" collapsed="false">
      <c r="A60" s="1" t="n">
        <v>59</v>
      </c>
      <c r="B60" s="8" t="str">
        <f aca="false">HYPERLINK("https://mncourtfraud.com/file/27-CR-22-6895.pdf","27-CR-22-6895")</f>
        <v>27-CR-22-6895</v>
      </c>
      <c r="C60" s="9" t="str">
        <f aca="false">HYPERLINK("https://mncourtfraud.com/file/AOH-3.zip","AOH-3.zip")</f>
        <v>AOH-3.zip</v>
      </c>
      <c r="D60" s="2" t="s">
        <v>132</v>
      </c>
      <c r="E60" s="2" t="s">
        <v>54</v>
      </c>
      <c r="F60" s="8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G60" s="10" t="n">
        <v>44837</v>
      </c>
      <c r="H60" s="1" t="s">
        <v>200</v>
      </c>
      <c r="I60" s="1" t="n">
        <v>3</v>
      </c>
      <c r="J60" s="2" t="s">
        <v>201</v>
      </c>
      <c r="K60" s="2" t="s">
        <v>202</v>
      </c>
    </row>
    <row r="61" customFormat="false" ht="18.7" hidden="false" customHeight="true" outlineLevel="0" collapsed="false">
      <c r="A61" s="1" t="n">
        <v>60</v>
      </c>
      <c r="B61" s="8"/>
      <c r="F61" s="8"/>
      <c r="G61" s="10"/>
    </row>
    <row r="62" customFormat="false" ht="18.7" hidden="false" customHeight="true" outlineLevel="0" collapsed="false">
      <c r="A62" s="1" t="n">
        <v>61</v>
      </c>
      <c r="B62" s="8" t="str">
        <f aca="false">HYPERLINK("https://mncourtfraud.com/file/27-CR-21-13526.pdf","27-CR-21-13526")</f>
        <v>27-CR-21-13526</v>
      </c>
      <c r="C62" s="9" t="str">
        <f aca="false">HYPERLINK("https://mncourtfraud.com/file/AOH-4.zip","AOH-4.zip")</f>
        <v>AOH-4.zip</v>
      </c>
      <c r="D62" s="2" t="s">
        <v>132</v>
      </c>
      <c r="E62" s="2" t="s">
        <v>42</v>
      </c>
      <c r="F62" s="8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G62" s="10" t="n">
        <v>44873</v>
      </c>
      <c r="H62" s="1" t="s">
        <v>203</v>
      </c>
      <c r="I62" s="1" t="n">
        <v>2</v>
      </c>
      <c r="J62" s="2" t="s">
        <v>204</v>
      </c>
      <c r="K62" s="2" t="s">
        <v>205</v>
      </c>
    </row>
    <row r="63" customFormat="false" ht="18.7" hidden="false" customHeight="true" outlineLevel="0" collapsed="false">
      <c r="A63" s="1" t="n">
        <v>62</v>
      </c>
      <c r="B63" s="8" t="str">
        <f aca="false">HYPERLINK("https://mncourtfraud.com/file/27-CR-21-14266.pdf","27-CR-21-14266")</f>
        <v>27-CR-21-14266</v>
      </c>
      <c r="C63" s="9" t="str">
        <f aca="false">HYPERLINK("https://mncourtfraud.com/file/AOH-4.zip","AOH-4.zip")</f>
        <v>AOH-4.zip</v>
      </c>
      <c r="D63" s="2" t="s">
        <v>132</v>
      </c>
      <c r="E63" s="2" t="s">
        <v>42</v>
      </c>
      <c r="F63" s="8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G63" s="10" t="n">
        <v>44873</v>
      </c>
      <c r="H63" s="1" t="s">
        <v>203</v>
      </c>
      <c r="I63" s="1" t="n">
        <v>2</v>
      </c>
      <c r="J63" s="2" t="s">
        <v>204</v>
      </c>
      <c r="K63" s="2" t="s">
        <v>205</v>
      </c>
    </row>
    <row r="64" customFormat="false" ht="18.7" hidden="false" customHeight="true" outlineLevel="0" collapsed="false">
      <c r="A64" s="1" t="n">
        <v>63</v>
      </c>
      <c r="B64" s="8" t="str">
        <f aca="false">HYPERLINK("https://mncourtfraud.com/file/27-CR-21-17656.pdf","27-CR-21-17656")</f>
        <v>27-CR-21-17656</v>
      </c>
      <c r="C64" s="9" t="str">
        <f aca="false">HYPERLINK("https://mncourtfraud.com/file/AOH-4.zip","AOH-4.zip")</f>
        <v>AOH-4.zip</v>
      </c>
      <c r="D64" s="2" t="s">
        <v>132</v>
      </c>
      <c r="E64" s="2" t="s">
        <v>42</v>
      </c>
      <c r="F64" s="8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G64" s="10" t="n">
        <v>44873</v>
      </c>
      <c r="H64" s="1" t="s">
        <v>203</v>
      </c>
      <c r="I64" s="1" t="n">
        <v>2</v>
      </c>
      <c r="J64" s="2" t="s">
        <v>204</v>
      </c>
      <c r="K64" s="2" t="s">
        <v>205</v>
      </c>
    </row>
    <row r="65" customFormat="false" ht="18.7" hidden="false" customHeight="true" outlineLevel="0" collapsed="false">
      <c r="A65" s="1" t="n">
        <v>64</v>
      </c>
      <c r="B65" s="8" t="str">
        <f aca="false">HYPERLINK("https://mncourtfraud.com/file/27-CR-21-21707.pdf","27-CR-21-21707")</f>
        <v>27-CR-21-21707</v>
      </c>
      <c r="C65" s="9" t="str">
        <f aca="false">HYPERLINK("https://mncourtfraud.com/file/AOH-4.zip","AOH-4.zip")</f>
        <v>AOH-4.zip</v>
      </c>
      <c r="D65" s="2" t="s">
        <v>132</v>
      </c>
      <c r="E65" s="2" t="s">
        <v>42</v>
      </c>
      <c r="F65" s="8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G65" s="10" t="n">
        <v>44873</v>
      </c>
      <c r="H65" s="1" t="s">
        <v>203</v>
      </c>
      <c r="I65" s="1" t="n">
        <v>2</v>
      </c>
      <c r="J65" s="2" t="s">
        <v>204</v>
      </c>
      <c r="K65" s="2" t="s">
        <v>205</v>
      </c>
    </row>
    <row r="66" customFormat="false" ht="18.7" hidden="false" customHeight="true" outlineLevel="0" collapsed="false">
      <c r="A66" s="1" t="n">
        <v>65</v>
      </c>
      <c r="B66" s="8" t="str">
        <f aca="false">HYPERLINK("https://mncourtfraud.com/file/27-CR-21-21833.pdf","27-CR-21-21833")</f>
        <v>27-CR-21-21833</v>
      </c>
      <c r="C66" s="9" t="str">
        <f aca="false">HYPERLINK("https://mncourtfraud.com/file/AOH-4.zip","AOH-4.zip")</f>
        <v>AOH-4.zip</v>
      </c>
      <c r="D66" s="2" t="s">
        <v>132</v>
      </c>
      <c r="E66" s="2" t="s">
        <v>42</v>
      </c>
      <c r="F66" s="8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G66" s="10" t="n">
        <v>44873</v>
      </c>
      <c r="H66" s="1" t="s">
        <v>203</v>
      </c>
      <c r="I66" s="1" t="n">
        <v>2</v>
      </c>
      <c r="J66" s="2" t="s">
        <v>204</v>
      </c>
      <c r="K66" s="2" t="s">
        <v>205</v>
      </c>
    </row>
    <row r="67" customFormat="false" ht="18.7" hidden="false" customHeight="true" outlineLevel="0" collapsed="false">
      <c r="A67" s="1" t="n">
        <v>66</v>
      </c>
      <c r="B67" s="8" t="str">
        <f aca="false">HYPERLINK("https://mncourtfraud.com/file/27-CR-21-22737.pdf","27-CR-21-22737")</f>
        <v>27-CR-21-22737</v>
      </c>
      <c r="C67" s="9" t="str">
        <f aca="false">HYPERLINK("https://mncourtfraud.com/file/AOH-4.zip","AOH-4.zip")</f>
        <v>AOH-4.zip</v>
      </c>
      <c r="D67" s="2" t="s">
        <v>132</v>
      </c>
      <c r="E67" s="2" t="s">
        <v>42</v>
      </c>
      <c r="F67" s="8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G67" s="10" t="n">
        <v>44873</v>
      </c>
      <c r="H67" s="1" t="s">
        <v>203</v>
      </c>
      <c r="I67" s="1" t="n">
        <v>2</v>
      </c>
      <c r="J67" s="2" t="s">
        <v>204</v>
      </c>
      <c r="K67" s="2" t="s">
        <v>205</v>
      </c>
    </row>
    <row r="68" customFormat="false" ht="18.7" hidden="false" customHeight="true" outlineLevel="0" collapsed="false">
      <c r="A68" s="1" t="n">
        <v>67</v>
      </c>
      <c r="B68" s="8" t="str">
        <f aca="false">HYPERLINK("https://mncourtfraud.com/file/27-CR-21-5179.pdf","27-CR-21-5179")</f>
        <v>27-CR-21-5179</v>
      </c>
      <c r="C68" s="9" t="str">
        <f aca="false">HYPERLINK("https://mncourtfraud.com/file/AOH-4.zip","AOH-4.zip")</f>
        <v>AOH-4.zip</v>
      </c>
      <c r="D68" s="2" t="s">
        <v>132</v>
      </c>
      <c r="E68" s="2" t="s">
        <v>42</v>
      </c>
      <c r="F68" s="8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G68" s="10" t="n">
        <v>44873</v>
      </c>
      <c r="H68" s="1" t="s">
        <v>203</v>
      </c>
      <c r="I68" s="1" t="n">
        <v>2</v>
      </c>
      <c r="J68" s="2" t="s">
        <v>204</v>
      </c>
      <c r="K68" s="2" t="s">
        <v>205</v>
      </c>
    </row>
    <row r="69" customFormat="false" ht="18.7" hidden="false" customHeight="true" outlineLevel="0" collapsed="false">
      <c r="A69" s="1" t="n">
        <v>68</v>
      </c>
      <c r="B69" s="8" t="str">
        <f aca="false">HYPERLINK("https://mncourtfraud.com/file/27-CR-22-10565.pdf","27-CR-22-10565")</f>
        <v>27-CR-22-10565</v>
      </c>
      <c r="C69" s="9" t="str">
        <f aca="false">HYPERLINK("https://mncourtfraud.com/file/AOH-4.zip","AOH-4.zip")</f>
        <v>AOH-4.zip</v>
      </c>
      <c r="D69" s="2" t="s">
        <v>132</v>
      </c>
      <c r="E69" s="2" t="s">
        <v>42</v>
      </c>
      <c r="F69" s="8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G69" s="10" t="n">
        <v>44873</v>
      </c>
      <c r="H69" s="1" t="s">
        <v>203</v>
      </c>
      <c r="I69" s="1" t="n">
        <v>2</v>
      </c>
      <c r="J69" s="2" t="s">
        <v>204</v>
      </c>
      <c r="K69" s="2" t="s">
        <v>205</v>
      </c>
    </row>
    <row r="70" customFormat="false" ht="18.7" hidden="false" customHeight="true" outlineLevel="0" collapsed="false">
      <c r="A70" s="1" t="n">
        <v>69</v>
      </c>
      <c r="B70" s="8" t="str">
        <f aca="false">HYPERLINK("https://mncourtfraud.com/file/27-CR-22-14239.pdf","27-CR-22-14239")</f>
        <v>27-CR-22-14239</v>
      </c>
      <c r="C70" s="9" t="str">
        <f aca="false">HYPERLINK("https://mncourtfraud.com/file/AOH-4.zip","AOH-4.zip")</f>
        <v>AOH-4.zip</v>
      </c>
      <c r="D70" s="2" t="s">
        <v>132</v>
      </c>
      <c r="E70" s="2" t="s">
        <v>42</v>
      </c>
      <c r="F70" s="8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G70" s="10" t="n">
        <v>44873</v>
      </c>
      <c r="H70" s="1" t="s">
        <v>203</v>
      </c>
      <c r="I70" s="1" t="n">
        <v>2</v>
      </c>
      <c r="J70" s="2" t="s">
        <v>204</v>
      </c>
      <c r="K70" s="2" t="s">
        <v>205</v>
      </c>
    </row>
    <row r="71" customFormat="false" ht="18.7" hidden="false" customHeight="true" outlineLevel="0" collapsed="false">
      <c r="A71" s="1" t="n">
        <v>70</v>
      </c>
      <c r="B71" s="8" t="str">
        <f aca="false">HYPERLINK("https://mncourtfraud.com/file/27-CR-22-1664.pdf","27-CR-22-1664")</f>
        <v>27-CR-22-1664</v>
      </c>
      <c r="C71" s="9" t="str">
        <f aca="false">HYPERLINK("https://mncourtfraud.com/file/AOH-4.zip","AOH-4.zip")</f>
        <v>AOH-4.zip</v>
      </c>
      <c r="D71" s="2" t="s">
        <v>132</v>
      </c>
      <c r="E71" s="2" t="s">
        <v>42</v>
      </c>
      <c r="F71" s="8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G71" s="10" t="n">
        <v>44873</v>
      </c>
      <c r="H71" s="1" t="s">
        <v>203</v>
      </c>
      <c r="I71" s="1" t="n">
        <v>2</v>
      </c>
      <c r="J71" s="2" t="s">
        <v>204</v>
      </c>
      <c r="K71" s="2" t="s">
        <v>205</v>
      </c>
    </row>
    <row r="72" customFormat="false" ht="18.7" hidden="false" customHeight="true" outlineLevel="0" collapsed="false">
      <c r="A72" s="1" t="n">
        <v>71</v>
      </c>
      <c r="B72" s="8" t="str">
        <f aca="false">HYPERLINK("https://mncourtfraud.com/file/27-CR-22-18472.pdf","27-CR-22-18472")</f>
        <v>27-CR-22-18472</v>
      </c>
      <c r="C72" s="9" t="str">
        <f aca="false">HYPERLINK("https://mncourtfraud.com/file/AOH-4.zip","AOH-4.zip")</f>
        <v>AOH-4.zip</v>
      </c>
      <c r="D72" s="2" t="s">
        <v>132</v>
      </c>
      <c r="E72" s="2" t="s">
        <v>42</v>
      </c>
      <c r="F72" s="8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G72" s="10" t="n">
        <v>44873</v>
      </c>
      <c r="H72" s="1" t="s">
        <v>203</v>
      </c>
      <c r="I72" s="1" t="n">
        <v>2</v>
      </c>
      <c r="J72" s="2" t="s">
        <v>204</v>
      </c>
      <c r="K72" s="2" t="s">
        <v>205</v>
      </c>
    </row>
    <row r="73" customFormat="false" ht="18.7" hidden="false" customHeight="true" outlineLevel="0" collapsed="false">
      <c r="A73" s="1" t="n">
        <v>72</v>
      </c>
      <c r="B73" s="8" t="str">
        <f aca="false">HYPERLINK("https://mncourtfraud.com/file/27-CR-22-6512.pdf","27-CR-22-6512")</f>
        <v>27-CR-22-6512</v>
      </c>
      <c r="C73" s="9" t="str">
        <f aca="false">HYPERLINK("https://mncourtfraud.com/file/AOH-4.zip","AOH-4.zip")</f>
        <v>AOH-4.zip</v>
      </c>
      <c r="D73" s="2" t="s">
        <v>132</v>
      </c>
      <c r="E73" s="2" t="s">
        <v>42</v>
      </c>
      <c r="F73" s="8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G73" s="10" t="n">
        <v>44873</v>
      </c>
      <c r="H73" s="1" t="s">
        <v>203</v>
      </c>
      <c r="I73" s="1" t="n">
        <v>2</v>
      </c>
      <c r="J73" s="2" t="s">
        <v>204</v>
      </c>
      <c r="K73" s="2" t="s">
        <v>205</v>
      </c>
    </row>
    <row r="74" customFormat="false" ht="18.7" hidden="false" customHeight="true" outlineLevel="0" collapsed="false">
      <c r="A74" s="1" t="n">
        <v>73</v>
      </c>
      <c r="B74" s="8" t="str">
        <f aca="false">HYPERLINK("https://mncourtfraud.com/file/27-CR-22-6895.pdf","27-CR-22-6895")</f>
        <v>27-CR-22-6895</v>
      </c>
      <c r="C74" s="9" t="str">
        <f aca="false">HYPERLINK("https://mncourtfraud.com/file/AOH-4.zip","AOH-4.zip")</f>
        <v>AOH-4.zip</v>
      </c>
      <c r="D74" s="2" t="s">
        <v>132</v>
      </c>
      <c r="E74" s="2" t="s">
        <v>42</v>
      </c>
      <c r="F74" s="8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G74" s="10" t="n">
        <v>44873</v>
      </c>
      <c r="H74" s="1" t="s">
        <v>203</v>
      </c>
      <c r="I74" s="1" t="n">
        <v>2</v>
      </c>
      <c r="J74" s="2" t="s">
        <v>204</v>
      </c>
      <c r="K74" s="2" t="s">
        <v>205</v>
      </c>
    </row>
    <row r="75" customFormat="false" ht="18.7" hidden="false" customHeight="true" outlineLevel="0" collapsed="false">
      <c r="A75" s="1" t="n">
        <v>74</v>
      </c>
      <c r="B75" s="8" t="str">
        <f aca="false">HYPERLINK("https://mncourtfraud.com/file/27-CR-22-7520.pdf","27-CR-22-7520")</f>
        <v>27-CR-22-7520</v>
      </c>
      <c r="C75" s="9" t="str">
        <f aca="false">HYPERLINK("https://mncourtfraud.com/file/AOH-4.zip","AOH-4.zip")</f>
        <v>AOH-4.zip</v>
      </c>
      <c r="D75" s="2" t="s">
        <v>132</v>
      </c>
      <c r="E75" s="2" t="s">
        <v>42</v>
      </c>
      <c r="F75" s="8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G75" s="10" t="n">
        <v>44873</v>
      </c>
      <c r="H75" s="1" t="s">
        <v>203</v>
      </c>
      <c r="I75" s="1" t="n">
        <v>2</v>
      </c>
      <c r="J75" s="2" t="s">
        <v>204</v>
      </c>
      <c r="K75" s="2" t="s">
        <v>205</v>
      </c>
    </row>
    <row r="76" customFormat="false" ht="18.7" hidden="false" customHeight="true" outlineLevel="0" collapsed="false">
      <c r="A76" s="1" t="n">
        <v>75</v>
      </c>
      <c r="B76" s="8" t="str">
        <f aca="false">HYPERLINK("https://mncourtfraud.com/file/27-CR-22-8226.pdf","27-CR-22-8226")</f>
        <v>27-CR-22-8226</v>
      </c>
      <c r="C76" s="9" t="str">
        <f aca="false">HYPERLINK("https://mncourtfraud.com/file/AOH-4.zip","AOH-4.zip")</f>
        <v>AOH-4.zip</v>
      </c>
      <c r="D76" s="2" t="s">
        <v>132</v>
      </c>
      <c r="E76" s="2" t="s">
        <v>42</v>
      </c>
      <c r="F76" s="8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G76" s="10" t="n">
        <v>44873</v>
      </c>
      <c r="H76" s="1" t="s">
        <v>203</v>
      </c>
      <c r="I76" s="1" t="n">
        <v>2</v>
      </c>
      <c r="J76" s="2" t="s">
        <v>204</v>
      </c>
      <c r="K76" s="2" t="s">
        <v>205</v>
      </c>
    </row>
    <row r="78" customFormat="false" ht="18.7" hidden="false" customHeight="true" outlineLevel="0" collapsed="false">
      <c r="B78" s="0"/>
      <c r="D78" s="0"/>
      <c r="E78" s="0"/>
      <c r="F78" s="0"/>
      <c r="G78" s="0"/>
      <c r="H78" s="0"/>
      <c r="I78" s="0"/>
      <c r="J78" s="0"/>
      <c r="K78" s="0"/>
      <c r="L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</row>
    <row r="79" customFormat="false" ht="18.7" hidden="false" customHeight="true" outlineLevel="0" collapsed="false">
      <c r="B79" s="0"/>
      <c r="D79" s="0"/>
      <c r="E79" s="0"/>
      <c r="F79" s="0"/>
      <c r="G79" s="0"/>
      <c r="H79" s="0"/>
      <c r="I79" s="0"/>
      <c r="J79" s="0"/>
      <c r="K79" s="0"/>
      <c r="L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</row>
    <row r="80" customFormat="false" ht="18.7" hidden="false" customHeight="true" outlineLevel="0" collapsed="false">
      <c r="B80" s="0"/>
      <c r="D80" s="0"/>
      <c r="E80" s="0"/>
      <c r="F80" s="0"/>
      <c r="G80" s="0"/>
      <c r="H80" s="0"/>
      <c r="I80" s="0"/>
      <c r="J80" s="0"/>
      <c r="K80" s="0"/>
      <c r="L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</row>
    <row r="81" customFormat="false" ht="18.7" hidden="false" customHeight="true" outlineLevel="0" collapsed="false">
      <c r="B81" s="0"/>
      <c r="D81" s="0"/>
      <c r="E81" s="0"/>
      <c r="F81" s="0"/>
      <c r="G81" s="0"/>
      <c r="H81" s="0"/>
      <c r="I81" s="0"/>
      <c r="J81" s="0"/>
      <c r="K81" s="0"/>
      <c r="L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</row>
    <row r="82" customFormat="false" ht="18.7" hidden="false" customHeight="true" outlineLevel="0" collapsed="false">
      <c r="B82" s="0"/>
      <c r="D82" s="0"/>
      <c r="E82" s="0"/>
      <c r="F82" s="0"/>
      <c r="G82" s="0"/>
      <c r="H82" s="0"/>
      <c r="I82" s="0"/>
      <c r="J82" s="0"/>
      <c r="K82" s="0"/>
      <c r="L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</row>
    <row r="83" customFormat="false" ht="18.7" hidden="false" customHeight="true" outlineLevel="0" collapsed="false">
      <c r="B83" s="0"/>
      <c r="D83" s="0"/>
      <c r="E83" s="0"/>
      <c r="F83" s="0"/>
      <c r="G83" s="0"/>
      <c r="H83" s="0"/>
      <c r="I83" s="0"/>
      <c r="J83" s="0"/>
      <c r="K83" s="0"/>
      <c r="L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</row>
    <row r="84" customFormat="false" ht="18.7" hidden="false" customHeight="true" outlineLevel="0" collapsed="false">
      <c r="B84" s="0"/>
      <c r="D84" s="0"/>
      <c r="E84" s="0"/>
      <c r="F84" s="0"/>
      <c r="G84" s="0"/>
      <c r="H84" s="0"/>
      <c r="I84" s="0"/>
      <c r="J84" s="0"/>
      <c r="K84" s="0"/>
      <c r="L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</row>
    <row r="85" customFormat="false" ht="18.7" hidden="false" customHeight="true" outlineLevel="0" collapsed="false">
      <c r="B85" s="0"/>
      <c r="D85" s="0"/>
      <c r="E85" s="0"/>
      <c r="F85" s="0"/>
      <c r="G85" s="0"/>
      <c r="H85" s="0"/>
      <c r="I85" s="0"/>
      <c r="J85" s="0"/>
      <c r="K85" s="0"/>
      <c r="L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</row>
    <row r="86" customFormat="false" ht="18.7" hidden="false" customHeight="true" outlineLevel="0" collapsed="false">
      <c r="B86" s="8"/>
      <c r="F86" s="8"/>
      <c r="G86" s="10"/>
    </row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07"/>
    <col collapsed="false" customWidth="true" hidden="false" outlineLevel="0" max="2" min="2" style="2" width="22.36"/>
    <col collapsed="false" customWidth="true" hidden="false" outlineLevel="0" max="3" min="3" style="3" width="18.14"/>
    <col collapsed="false" customWidth="true" hidden="false" outlineLevel="0" max="4" min="4" style="2" width="26.53"/>
    <col collapsed="false" customWidth="true" hidden="false" outlineLevel="0" max="5" min="5" style="1" width="16.26"/>
    <col collapsed="false" customWidth="true" hidden="false" outlineLevel="0" max="6" min="6" style="1" width="18.76"/>
    <col collapsed="false" customWidth="true" hidden="false" outlineLevel="0" max="7" min="7" style="2" width="80.99"/>
    <col collapsed="false" customWidth="true" hidden="false" outlineLevel="0" max="8" min="8" style="2" width="83.64"/>
    <col collapsed="false" customWidth="true" hidden="false" outlineLevel="0" max="9" min="9" style="1" width="16.26"/>
    <col collapsed="false" customWidth="true" hidden="false" outlineLevel="0" max="10" min="10" style="1" width="31.68"/>
    <col collapsed="false" customWidth="true" hidden="false" outlineLevel="0" max="11" min="11" style="1" width="15.56"/>
    <col collapsed="false" customWidth="true" hidden="false" outlineLevel="0" max="13" min="12" style="1" width="13.61"/>
    <col collapsed="false" customWidth="false" hidden="false" outlineLevel="0" max="1012" min="14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4" t="s">
        <v>6</v>
      </c>
      <c r="F1" s="4" t="s">
        <v>4</v>
      </c>
      <c r="G1" s="4" t="s">
        <v>5</v>
      </c>
      <c r="H1" s="4" t="s">
        <v>206</v>
      </c>
      <c r="I1" s="4" t="s">
        <v>207</v>
      </c>
      <c r="J1" s="5" t="s">
        <v>208</v>
      </c>
      <c r="K1" s="5" t="s">
        <v>209</v>
      </c>
      <c r="L1" s="5" t="s">
        <v>210</v>
      </c>
      <c r="M1" s="5" t="s">
        <v>211</v>
      </c>
    </row>
    <row r="2" customFormat="false" ht="18.7" hidden="false" customHeight="true" outlineLevel="0" collapsed="false">
      <c r="A2" s="1" t="n">
        <v>1</v>
      </c>
      <c r="B2" s="8" t="str">
        <f aca="false">HYPERLINK("https://mncourtfraud.com/file/27-CR-19-26893.pdf","27-CR-19-26893")</f>
        <v>27-CR-19-26893</v>
      </c>
      <c r="C2" s="9" t="str">
        <f aca="false">HYPERLINK("https://mncourtfraud.com/file/MBH-19.zip","MBH-19.zip")</f>
        <v>MBH-19.zip</v>
      </c>
      <c r="D2" s="2" t="s">
        <v>17</v>
      </c>
      <c r="E2" s="10" t="n">
        <v>43970</v>
      </c>
      <c r="F2" s="1" t="s">
        <v>54</v>
      </c>
      <c r="G2" s="8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2" s="8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2" s="1" t="s">
        <v>212</v>
      </c>
      <c r="J2" s="1" t="s">
        <v>213</v>
      </c>
      <c r="K2" s="1" t="n">
        <v>198731</v>
      </c>
      <c r="L2" s="1" t="n">
        <v>2552</v>
      </c>
      <c r="M2" s="1" t="n">
        <v>3300</v>
      </c>
    </row>
    <row r="3" customFormat="false" ht="18.7" hidden="false" customHeight="true" outlineLevel="0" collapsed="false">
      <c r="A3" s="1" t="n">
        <v>2</v>
      </c>
      <c r="B3" s="8" t="str">
        <f aca="false">HYPERLINK("https://mncourtfraud.com/file/27-CR-19-4578.pdf","27-CR-19-4578")</f>
        <v>27-CR-19-4578</v>
      </c>
      <c r="C3" s="9" t="str">
        <f aca="false">HYPERLINK("https://mncourtfraud.com/file/MBH-19.zip","MBH-19.zip")</f>
        <v>MBH-19.zip</v>
      </c>
      <c r="D3" s="2" t="s">
        <v>17</v>
      </c>
      <c r="E3" s="10" t="n">
        <v>43970</v>
      </c>
      <c r="F3" s="1" t="s">
        <v>54</v>
      </c>
      <c r="G3" s="8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3" s="8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3" s="1" t="s">
        <v>212</v>
      </c>
      <c r="J3" s="1" t="s">
        <v>213</v>
      </c>
      <c r="K3" s="1" t="n">
        <v>198731</v>
      </c>
      <c r="L3" s="1" t="n">
        <v>2552</v>
      </c>
      <c r="M3" s="1" t="n">
        <v>3300</v>
      </c>
    </row>
    <row r="4" customFormat="false" ht="18.7" hidden="false" customHeight="true" outlineLevel="0" collapsed="false">
      <c r="A4" s="1" t="n">
        <v>3</v>
      </c>
      <c r="B4" s="8" t="str">
        <f aca="false">HYPERLINK("https://mncourtfraud.com/file/27-CR-19-5875.pdf","27-CR-19-5875")</f>
        <v>27-CR-19-5875</v>
      </c>
      <c r="C4" s="9" t="str">
        <f aca="false">HYPERLINK("https://mncourtfraud.com/file/MBH-19.zip","MBH-19.zip")</f>
        <v>MBH-19.zip</v>
      </c>
      <c r="D4" s="2" t="s">
        <v>17</v>
      </c>
      <c r="E4" s="10" t="n">
        <v>43970</v>
      </c>
      <c r="F4" s="1" t="s">
        <v>54</v>
      </c>
      <c r="G4" s="8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4" s="8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4" s="1" t="s">
        <v>212</v>
      </c>
      <c r="J4" s="1" t="s">
        <v>213</v>
      </c>
      <c r="K4" s="1" t="n">
        <v>198731</v>
      </c>
      <c r="L4" s="1" t="n">
        <v>2552</v>
      </c>
      <c r="M4" s="1" t="n">
        <v>3300</v>
      </c>
    </row>
    <row r="5" customFormat="false" ht="18.7" hidden="false" customHeight="true" outlineLevel="0" collapsed="false">
      <c r="A5" s="1" t="n">
        <v>4</v>
      </c>
      <c r="B5" s="8" t="str">
        <f aca="false">HYPERLINK("https://mncourtfraud.com/file/27-CR-20-2581.pdf","27-CR-20-2581")</f>
        <v>27-CR-20-2581</v>
      </c>
      <c r="C5" s="9" t="str">
        <f aca="false">HYPERLINK("https://mncourtfraud.com/file/MBH-19.zip","MBH-19.zip")</f>
        <v>MBH-19.zip</v>
      </c>
      <c r="D5" s="2" t="s">
        <v>17</v>
      </c>
      <c r="E5" s="10" t="n">
        <v>43970</v>
      </c>
      <c r="F5" s="1" t="s">
        <v>54</v>
      </c>
      <c r="G5" s="8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5" s="8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5" s="1" t="s">
        <v>212</v>
      </c>
      <c r="J5" s="1" t="s">
        <v>213</v>
      </c>
      <c r="K5" s="1" t="n">
        <v>198731</v>
      </c>
      <c r="L5" s="1" t="n">
        <v>2552</v>
      </c>
      <c r="M5" s="1" t="n">
        <v>3300</v>
      </c>
    </row>
    <row r="6" customFormat="false" ht="18.7" hidden="false" customHeight="true" outlineLevel="0" collapsed="false">
      <c r="A6" s="1" t="n">
        <v>5</v>
      </c>
      <c r="B6" s="8" t="str">
        <f aca="false">HYPERLINK("https://mncourtfraud.com/file/27-CR-20-5618.pdf","27-CR-20-5618")</f>
        <v>27-CR-20-5618</v>
      </c>
      <c r="C6" s="9" t="str">
        <f aca="false">HYPERLINK("https://mncourtfraud.com/file/MBH-19.zip","MBH-19.zip")</f>
        <v>MBH-19.zip</v>
      </c>
      <c r="D6" s="2" t="s">
        <v>17</v>
      </c>
      <c r="E6" s="10" t="n">
        <v>43970</v>
      </c>
      <c r="F6" s="1" t="s">
        <v>54</v>
      </c>
      <c r="G6" s="8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6" s="8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6" s="1" t="s">
        <v>212</v>
      </c>
      <c r="J6" s="1" t="s">
        <v>213</v>
      </c>
      <c r="K6" s="1" t="n">
        <v>198731</v>
      </c>
      <c r="L6" s="1" t="n">
        <v>2552</v>
      </c>
      <c r="M6" s="1" t="n">
        <v>3300</v>
      </c>
    </row>
    <row r="7" customFormat="false" ht="18.7" hidden="false" customHeight="true" outlineLevel="0" collapsed="false">
      <c r="A7" s="1" t="n">
        <v>6</v>
      </c>
      <c r="B7" s="8" t="str">
        <f aca="false">HYPERLINK("https://mncourtfraud.com/file/27-CR-20-693.pdf","27-CR-20-693")</f>
        <v>27-CR-20-693</v>
      </c>
      <c r="C7" s="9" t="str">
        <f aca="false">HYPERLINK("https://mncourtfraud.com/file/MBH-19.zip","MBH-19.zip")</f>
        <v>MBH-19.zip</v>
      </c>
      <c r="D7" s="2" t="s">
        <v>17</v>
      </c>
      <c r="E7" s="10" t="n">
        <v>43970</v>
      </c>
      <c r="F7" s="1" t="s">
        <v>54</v>
      </c>
      <c r="G7" s="8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7" s="8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7" s="1" t="s">
        <v>212</v>
      </c>
      <c r="J7" s="1" t="s">
        <v>213</v>
      </c>
      <c r="K7" s="1" t="n">
        <v>198731</v>
      </c>
      <c r="L7" s="1" t="n">
        <v>2552</v>
      </c>
      <c r="M7" s="1" t="n">
        <v>3300</v>
      </c>
    </row>
    <row r="8" customFormat="false" ht="18.7" hidden="false" customHeight="true" outlineLevel="0" collapsed="false">
      <c r="A8" s="1" t="n">
        <v>7</v>
      </c>
      <c r="B8" s="8"/>
      <c r="E8" s="10"/>
      <c r="G8" s="8"/>
      <c r="H8" s="8"/>
    </row>
    <row r="9" customFormat="false" ht="18.7" hidden="false" customHeight="true" outlineLevel="0" collapsed="false">
      <c r="A9" s="1" t="n">
        <v>8</v>
      </c>
      <c r="B9" s="8" t="str">
        <f aca="false">HYPERLINK("https://mncourtfraud.com/file/27-CR-21-13526.pdf","27-CR-21-13526")</f>
        <v>27-CR-21-13526</v>
      </c>
      <c r="C9" s="9" t="str">
        <f aca="false">HYPERLINK("https://mncourtfraud.com/file/AOH-5.zip","AOH-5.zip")</f>
        <v>AOH-5.zip</v>
      </c>
      <c r="D9" s="2" t="s">
        <v>132</v>
      </c>
      <c r="E9" s="10" t="n">
        <v>44733</v>
      </c>
      <c r="F9" s="1" t="s">
        <v>54</v>
      </c>
      <c r="G9" s="8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9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9" s="1" t="s">
        <v>212</v>
      </c>
      <c r="J9" s="1" t="s">
        <v>213</v>
      </c>
      <c r="K9" s="1" t="n">
        <v>191047</v>
      </c>
      <c r="L9" s="1" t="n">
        <v>2550</v>
      </c>
      <c r="M9" s="1" t="n">
        <v>3300</v>
      </c>
    </row>
    <row r="10" customFormat="false" ht="18.7" hidden="false" customHeight="true" outlineLevel="0" collapsed="false">
      <c r="A10" s="1" t="n">
        <v>9</v>
      </c>
      <c r="B10" s="8" t="str">
        <f aca="false">HYPERLINK("https://mncourtfraud.com/file/27-CR-21-14266.pdf","27-CR-21-14266")</f>
        <v>27-CR-21-14266</v>
      </c>
      <c r="C10" s="9" t="str">
        <f aca="false">HYPERLINK("https://mncourtfraud.com/file/AOH-5.zip","AOH-5.zip")</f>
        <v>AOH-5.zip</v>
      </c>
      <c r="D10" s="2" t="s">
        <v>132</v>
      </c>
      <c r="E10" s="10" t="n">
        <v>44733</v>
      </c>
      <c r="F10" s="1" t="s">
        <v>54</v>
      </c>
      <c r="G10" s="8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10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0" s="1" t="s">
        <v>212</v>
      </c>
      <c r="J10" s="1" t="s">
        <v>213</v>
      </c>
      <c r="K10" s="1" t="n">
        <v>191047</v>
      </c>
      <c r="L10" s="1" t="n">
        <v>2550</v>
      </c>
      <c r="M10" s="1" t="n">
        <v>3300</v>
      </c>
    </row>
    <row r="11" customFormat="false" ht="18.7" hidden="false" customHeight="true" outlineLevel="0" collapsed="false">
      <c r="A11" s="1" t="n">
        <v>10</v>
      </c>
      <c r="B11" s="8" t="str">
        <f aca="false">HYPERLINK("https://mncourtfraud.com/file/27-CR-21-17656.pdf","27-CR-21-17656")</f>
        <v>27-CR-21-17656</v>
      </c>
      <c r="C11" s="9" t="str">
        <f aca="false">HYPERLINK("https://mncourtfraud.com/file/AOH-5.zip","AOH-5.zip")</f>
        <v>AOH-5.zip</v>
      </c>
      <c r="D11" s="2" t="s">
        <v>132</v>
      </c>
      <c r="E11" s="10" t="n">
        <v>44733</v>
      </c>
      <c r="F11" s="1" t="s">
        <v>54</v>
      </c>
      <c r="G11" s="8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11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1" s="1" t="s">
        <v>212</v>
      </c>
      <c r="J11" s="1" t="s">
        <v>213</v>
      </c>
      <c r="K11" s="1" t="n">
        <v>191047</v>
      </c>
      <c r="L11" s="1" t="n">
        <v>2550</v>
      </c>
      <c r="M11" s="1" t="n">
        <v>3300</v>
      </c>
    </row>
    <row r="12" customFormat="false" ht="18.7" hidden="false" customHeight="true" outlineLevel="0" collapsed="false">
      <c r="A12" s="1" t="n">
        <v>11</v>
      </c>
      <c r="B12" s="8" t="str">
        <f aca="false">HYPERLINK("https://mncourtfraud.com/file/27-CR-21-21707.pdf","27-CR-21-21707")</f>
        <v>27-CR-21-21707</v>
      </c>
      <c r="C12" s="9" t="str">
        <f aca="false">HYPERLINK("https://mncourtfraud.com/file/AOH-5.zip","AOH-5.zip")</f>
        <v>AOH-5.zip</v>
      </c>
      <c r="D12" s="2" t="s">
        <v>132</v>
      </c>
      <c r="E12" s="10" t="n">
        <v>44733</v>
      </c>
      <c r="F12" s="1" t="s">
        <v>54</v>
      </c>
      <c r="G12" s="8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12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2" s="1" t="s">
        <v>212</v>
      </c>
      <c r="J12" s="1" t="s">
        <v>213</v>
      </c>
      <c r="K12" s="1" t="n">
        <v>191047</v>
      </c>
      <c r="L12" s="1" t="n">
        <v>2550</v>
      </c>
      <c r="M12" s="1" t="n">
        <v>3300</v>
      </c>
    </row>
    <row r="13" customFormat="false" ht="18.7" hidden="false" customHeight="true" outlineLevel="0" collapsed="false">
      <c r="A13" s="1" t="n">
        <v>12</v>
      </c>
      <c r="B13" s="8" t="str">
        <f aca="false">HYPERLINK("https://mncourtfraud.com/file/27-CR-21-21833.pdf","27-CR-21-21833")</f>
        <v>27-CR-21-21833</v>
      </c>
      <c r="C13" s="9" t="str">
        <f aca="false">HYPERLINK("https://mncourtfraud.com/file/AOH-5.zip","AOH-5.zip")</f>
        <v>AOH-5.zip</v>
      </c>
      <c r="D13" s="2" t="s">
        <v>132</v>
      </c>
      <c r="E13" s="10" t="n">
        <v>44733</v>
      </c>
      <c r="F13" s="1" t="s">
        <v>54</v>
      </c>
      <c r="G13" s="8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13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3" s="1" t="s">
        <v>212</v>
      </c>
      <c r="J13" s="1" t="s">
        <v>213</v>
      </c>
      <c r="K13" s="1" t="n">
        <v>191047</v>
      </c>
      <c r="L13" s="1" t="n">
        <v>2550</v>
      </c>
      <c r="M13" s="1" t="n">
        <v>3300</v>
      </c>
    </row>
    <row r="14" customFormat="false" ht="18.7" hidden="false" customHeight="true" outlineLevel="0" collapsed="false">
      <c r="A14" s="1" t="n">
        <v>13</v>
      </c>
      <c r="B14" s="8" t="str">
        <f aca="false">HYPERLINK("https://mncourtfraud.com/file/27-CR-21-5179.pdf","27-CR-21-5179")</f>
        <v>27-CR-21-5179</v>
      </c>
      <c r="C14" s="9" t="str">
        <f aca="false">HYPERLINK("https://mncourtfraud.com/file/AOH-5.zip","AOH-5.zip")</f>
        <v>AOH-5.zip</v>
      </c>
      <c r="D14" s="2" t="s">
        <v>132</v>
      </c>
      <c r="E14" s="10" t="n">
        <v>44733</v>
      </c>
      <c r="F14" s="1" t="s">
        <v>54</v>
      </c>
      <c r="G14" s="8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14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4" s="1" t="s">
        <v>212</v>
      </c>
      <c r="J14" s="1" t="s">
        <v>213</v>
      </c>
      <c r="K14" s="1" t="n">
        <v>191047</v>
      </c>
      <c r="L14" s="1" t="n">
        <v>2550</v>
      </c>
      <c r="M14" s="1" t="n">
        <v>3300</v>
      </c>
    </row>
    <row r="15" customFormat="false" ht="18.7" hidden="false" customHeight="true" outlineLevel="0" collapsed="false">
      <c r="A15" s="1" t="n">
        <v>14</v>
      </c>
      <c r="B15" s="8" t="str">
        <f aca="false">HYPERLINK("https://mncourtfraud.com/file/27-CR-22-1664.pdf","27-CR-22-1664")</f>
        <v>27-CR-22-1664</v>
      </c>
      <c r="C15" s="9" t="str">
        <f aca="false">HYPERLINK("https://mncourtfraud.com/file/AOH-5.zip","AOH-5.zip")</f>
        <v>AOH-5.zip</v>
      </c>
      <c r="D15" s="2" t="s">
        <v>132</v>
      </c>
      <c r="E15" s="10" t="n">
        <v>44733</v>
      </c>
      <c r="F15" s="1" t="s">
        <v>54</v>
      </c>
      <c r="G15" s="8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15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5" s="1" t="s">
        <v>212</v>
      </c>
      <c r="J15" s="1" t="s">
        <v>213</v>
      </c>
      <c r="K15" s="1" t="n">
        <v>191047</v>
      </c>
      <c r="L15" s="1" t="n">
        <v>2550</v>
      </c>
      <c r="M15" s="1" t="n">
        <v>3300</v>
      </c>
    </row>
    <row r="16" customFormat="false" ht="18.7" hidden="false" customHeight="true" outlineLevel="0" collapsed="false">
      <c r="A16" s="1" t="n">
        <v>15</v>
      </c>
      <c r="B16" s="8" t="str">
        <f aca="false">HYPERLINK("https://mncourtfraud.com/file/27-CR-22-2444.pdf","27-CR-22-2444")</f>
        <v>27-CR-22-2444</v>
      </c>
      <c r="C16" s="9" t="str">
        <f aca="false">HYPERLINK("https://mncourtfraud.com/file/AOH-5.zip","AOH-5.zip")</f>
        <v>AOH-5.zip</v>
      </c>
      <c r="D16" s="2" t="s">
        <v>132</v>
      </c>
      <c r="E16" s="10" t="n">
        <v>44733</v>
      </c>
      <c r="F16" s="1" t="s">
        <v>54</v>
      </c>
      <c r="G16" s="8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16" s="8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6" s="1" t="s">
        <v>212</v>
      </c>
      <c r="J16" s="1" t="s">
        <v>213</v>
      </c>
      <c r="K16" s="1" t="n">
        <v>191047</v>
      </c>
      <c r="L16" s="1" t="n">
        <v>2550</v>
      </c>
      <c r="M16" s="1" t="n">
        <v>3300</v>
      </c>
    </row>
    <row r="17" customFormat="false" ht="18.7" hidden="false" customHeight="true" outlineLevel="0" collapsed="false">
      <c r="A17" s="1" t="n">
        <v>16</v>
      </c>
      <c r="B17" s="8"/>
      <c r="E17" s="10"/>
      <c r="G17" s="8"/>
      <c r="H17" s="8"/>
    </row>
    <row r="18" customFormat="false" ht="18.7" hidden="false" customHeight="true" outlineLevel="0" collapsed="false">
      <c r="A18" s="1" t="n">
        <v>17</v>
      </c>
      <c r="B18" s="8" t="str">
        <f aca="false">HYPERLINK("https://mncourtfraud.com/file/27-CR-21-13526.pdf","27-CR-21-13526")</f>
        <v>27-CR-21-13526</v>
      </c>
      <c r="C18" s="9" t="str">
        <f aca="false">HYPERLINK("https://mncourtfraud.com/file/AOH-6.zip","AOH-6.zip")</f>
        <v>AOH-6.zip</v>
      </c>
      <c r="D18" s="2" t="s">
        <v>132</v>
      </c>
      <c r="E18" s="10" t="n">
        <v>44837</v>
      </c>
      <c r="F18" s="1" t="s">
        <v>54</v>
      </c>
      <c r="G18" s="8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18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8" s="1" t="s">
        <v>212</v>
      </c>
      <c r="J18" s="1" t="s">
        <v>213</v>
      </c>
      <c r="K18" s="1" t="n">
        <v>318425</v>
      </c>
      <c r="L18" s="1" t="n">
        <v>2550</v>
      </c>
      <c r="M18" s="1" t="n">
        <v>3300</v>
      </c>
    </row>
    <row r="19" customFormat="false" ht="18.7" hidden="false" customHeight="true" outlineLevel="0" collapsed="false">
      <c r="A19" s="1" t="n">
        <v>18</v>
      </c>
      <c r="B19" s="8" t="str">
        <f aca="false">HYPERLINK("https://mncourtfraud.com/file/27-CR-21-14266.pdf","27-CR-21-14266")</f>
        <v>27-CR-21-14266</v>
      </c>
      <c r="C19" s="9" t="str">
        <f aca="false">HYPERLINK("https://mncourtfraud.com/file/AOH-6.zip","AOH-6.zip")</f>
        <v>AOH-6.zip</v>
      </c>
      <c r="D19" s="2" t="s">
        <v>132</v>
      </c>
      <c r="E19" s="10" t="n">
        <v>44837</v>
      </c>
      <c r="F19" s="1" t="s">
        <v>54</v>
      </c>
      <c r="G19" s="8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19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9" s="1" t="s">
        <v>212</v>
      </c>
      <c r="J19" s="1" t="s">
        <v>213</v>
      </c>
      <c r="K19" s="1" t="n">
        <v>318425</v>
      </c>
      <c r="L19" s="1" t="n">
        <v>2550</v>
      </c>
      <c r="M19" s="1" t="n">
        <v>3300</v>
      </c>
    </row>
    <row r="20" customFormat="false" ht="18.7" hidden="false" customHeight="true" outlineLevel="0" collapsed="false">
      <c r="A20" s="1" t="n">
        <v>19</v>
      </c>
      <c r="B20" s="8" t="str">
        <f aca="false">HYPERLINK("https://mncourtfraud.com/file/27-CR-21-17656.pdf","27-CR-21-17656")</f>
        <v>27-CR-21-17656</v>
      </c>
      <c r="C20" s="9" t="str">
        <f aca="false">HYPERLINK("https://mncourtfraud.com/file/AOH-6.zip","AOH-6.zip")</f>
        <v>AOH-6.zip</v>
      </c>
      <c r="D20" s="2" t="s">
        <v>132</v>
      </c>
      <c r="E20" s="10" t="n">
        <v>44837</v>
      </c>
      <c r="F20" s="1" t="s">
        <v>54</v>
      </c>
      <c r="G20" s="8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20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0" s="1" t="s">
        <v>212</v>
      </c>
      <c r="J20" s="1" t="s">
        <v>213</v>
      </c>
      <c r="K20" s="1" t="n">
        <v>318425</v>
      </c>
      <c r="L20" s="1" t="n">
        <v>2550</v>
      </c>
      <c r="M20" s="1" t="n">
        <v>3300</v>
      </c>
    </row>
    <row r="21" customFormat="false" ht="18.7" hidden="false" customHeight="true" outlineLevel="0" collapsed="false">
      <c r="A21" s="1" t="n">
        <v>20</v>
      </c>
      <c r="B21" s="8" t="str">
        <f aca="false">HYPERLINK("https://mncourtfraud.com/file/27-CR-21-21707.pdf","27-CR-21-21707")</f>
        <v>27-CR-21-21707</v>
      </c>
      <c r="C21" s="9" t="str">
        <f aca="false">HYPERLINK("https://mncourtfraud.com/file/AOH-6.zip","AOH-6.zip")</f>
        <v>AOH-6.zip</v>
      </c>
      <c r="D21" s="2" t="s">
        <v>132</v>
      </c>
      <c r="E21" s="10" t="n">
        <v>44837</v>
      </c>
      <c r="F21" s="1" t="s">
        <v>54</v>
      </c>
      <c r="G21" s="8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21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1" s="1" t="s">
        <v>212</v>
      </c>
      <c r="J21" s="1" t="s">
        <v>213</v>
      </c>
      <c r="K21" s="1" t="n">
        <v>318425</v>
      </c>
      <c r="L21" s="1" t="n">
        <v>2550</v>
      </c>
      <c r="M21" s="1" t="n">
        <v>3300</v>
      </c>
    </row>
    <row r="22" customFormat="false" ht="18.7" hidden="false" customHeight="true" outlineLevel="0" collapsed="false">
      <c r="A22" s="1" t="n">
        <v>21</v>
      </c>
      <c r="B22" s="8" t="str">
        <f aca="false">HYPERLINK("https://mncourtfraud.com/file/27-CR-21-21833.pdf","27-CR-21-21833")</f>
        <v>27-CR-21-21833</v>
      </c>
      <c r="C22" s="9" t="str">
        <f aca="false">HYPERLINK("https://mncourtfraud.com/file/AOH-6.zip","AOH-6.zip")</f>
        <v>AOH-6.zip</v>
      </c>
      <c r="D22" s="2" t="s">
        <v>132</v>
      </c>
      <c r="E22" s="10" t="n">
        <v>44837</v>
      </c>
      <c r="F22" s="1" t="s">
        <v>54</v>
      </c>
      <c r="G22" s="8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22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2" s="1" t="s">
        <v>212</v>
      </c>
      <c r="J22" s="1" t="s">
        <v>213</v>
      </c>
      <c r="K22" s="1" t="n">
        <v>318425</v>
      </c>
      <c r="L22" s="1" t="n">
        <v>2550</v>
      </c>
      <c r="M22" s="1" t="n">
        <v>3300</v>
      </c>
    </row>
    <row r="23" customFormat="false" ht="18.7" hidden="false" customHeight="true" outlineLevel="0" collapsed="false">
      <c r="A23" s="1" t="n">
        <v>22</v>
      </c>
      <c r="B23" s="8" t="str">
        <f aca="false">HYPERLINK("https://mncourtfraud.com/file/27-CR-21-22737.pdf","27-CR-21-22737")</f>
        <v>27-CR-21-22737</v>
      </c>
      <c r="C23" s="9" t="str">
        <f aca="false">HYPERLINK("https://mncourtfraud.com/file/AOH-6.zip","AOH-6.zip")</f>
        <v>AOH-6.zip</v>
      </c>
      <c r="D23" s="2" t="s">
        <v>132</v>
      </c>
      <c r="E23" s="10" t="n">
        <v>44837</v>
      </c>
      <c r="F23" s="1" t="s">
        <v>54</v>
      </c>
      <c r="G23" s="8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23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3" s="1" t="s">
        <v>212</v>
      </c>
      <c r="J23" s="1" t="s">
        <v>213</v>
      </c>
      <c r="K23" s="1" t="n">
        <v>318425</v>
      </c>
      <c r="L23" s="1" t="n">
        <v>2550</v>
      </c>
      <c r="M23" s="1" t="n">
        <v>3300</v>
      </c>
    </row>
    <row r="24" customFormat="false" ht="18.7" hidden="false" customHeight="true" outlineLevel="0" collapsed="false">
      <c r="A24" s="1" t="n">
        <v>23</v>
      </c>
      <c r="B24" s="8" t="str">
        <f aca="false">HYPERLINK("https://mncourtfraud.com/file/27-CR-21-5179.pdf","27-CR-21-5179")</f>
        <v>27-CR-21-5179</v>
      </c>
      <c r="C24" s="9" t="str">
        <f aca="false">HYPERLINK("https://mncourtfraud.com/file/AOH-6.zip","AOH-6.zip")</f>
        <v>AOH-6.zip</v>
      </c>
      <c r="D24" s="2" t="s">
        <v>132</v>
      </c>
      <c r="E24" s="10" t="n">
        <v>44837</v>
      </c>
      <c r="F24" s="1" t="s">
        <v>54</v>
      </c>
      <c r="G24" s="8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24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4" s="1" t="s">
        <v>212</v>
      </c>
      <c r="J24" s="1" t="s">
        <v>213</v>
      </c>
      <c r="K24" s="1" t="n">
        <v>318425</v>
      </c>
      <c r="L24" s="1" t="n">
        <v>2550</v>
      </c>
      <c r="M24" s="1" t="n">
        <v>3300</v>
      </c>
    </row>
    <row r="25" customFormat="false" ht="18.7" hidden="false" customHeight="true" outlineLevel="0" collapsed="false">
      <c r="A25" s="1" t="n">
        <v>24</v>
      </c>
      <c r="B25" s="8" t="str">
        <f aca="false">HYPERLINK("https://mncourtfraud.com/file/27-CR-22-10565.pdf","27-CR-22-10565")</f>
        <v>27-CR-22-10565</v>
      </c>
      <c r="C25" s="9" t="str">
        <f aca="false">HYPERLINK("https://mncourtfraud.com/file/AOH-6.zip","AOH-6.zip")</f>
        <v>AOH-6.zip</v>
      </c>
      <c r="D25" s="2" t="s">
        <v>132</v>
      </c>
      <c r="E25" s="10" t="n">
        <v>44837</v>
      </c>
      <c r="F25" s="1" t="s">
        <v>54</v>
      </c>
      <c r="G25" s="8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25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5" s="1" t="s">
        <v>212</v>
      </c>
      <c r="J25" s="1" t="s">
        <v>213</v>
      </c>
      <c r="K25" s="1" t="n">
        <v>318425</v>
      </c>
      <c r="L25" s="1" t="n">
        <v>2550</v>
      </c>
      <c r="M25" s="1" t="n">
        <v>3300</v>
      </c>
    </row>
    <row r="26" customFormat="false" ht="18.7" hidden="false" customHeight="true" outlineLevel="0" collapsed="false">
      <c r="A26" s="1" t="n">
        <v>25</v>
      </c>
      <c r="B26" s="8" t="str">
        <f aca="false">HYPERLINK("https://mncourtfraud.com/file/27-CR-22-14239.pdf","27-CR-22-14239")</f>
        <v>27-CR-22-14239</v>
      </c>
      <c r="C26" s="9" t="str">
        <f aca="false">HYPERLINK("https://mncourtfraud.com/file/AOH-6.zip","AOH-6.zip")</f>
        <v>AOH-6.zip</v>
      </c>
      <c r="D26" s="2" t="s">
        <v>132</v>
      </c>
      <c r="E26" s="10" t="n">
        <v>44837</v>
      </c>
      <c r="F26" s="1" t="s">
        <v>54</v>
      </c>
      <c r="G26" s="8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26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6" s="1" t="s">
        <v>212</v>
      </c>
      <c r="J26" s="1" t="s">
        <v>213</v>
      </c>
      <c r="K26" s="1" t="n">
        <v>318425</v>
      </c>
      <c r="L26" s="1" t="n">
        <v>2550</v>
      </c>
      <c r="M26" s="1" t="n">
        <v>3300</v>
      </c>
    </row>
    <row r="27" customFormat="false" ht="18.7" hidden="false" customHeight="true" outlineLevel="0" collapsed="false">
      <c r="A27" s="1" t="n">
        <v>26</v>
      </c>
      <c r="B27" s="8" t="str">
        <f aca="false">HYPERLINK("https://mncourtfraud.com/file/27-CR-22-1664.pdf","27-CR-22-1664")</f>
        <v>27-CR-22-1664</v>
      </c>
      <c r="C27" s="9" t="str">
        <f aca="false">HYPERLINK("https://mncourtfraud.com/file/AOH-6.zip","AOH-6.zip")</f>
        <v>AOH-6.zip</v>
      </c>
      <c r="D27" s="2" t="s">
        <v>132</v>
      </c>
      <c r="E27" s="10" t="n">
        <v>44837</v>
      </c>
      <c r="F27" s="1" t="s">
        <v>54</v>
      </c>
      <c r="G27" s="8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27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7" s="1" t="s">
        <v>212</v>
      </c>
      <c r="J27" s="1" t="s">
        <v>213</v>
      </c>
      <c r="K27" s="1" t="n">
        <v>318425</v>
      </c>
      <c r="L27" s="1" t="n">
        <v>2550</v>
      </c>
      <c r="M27" s="1" t="n">
        <v>3300</v>
      </c>
    </row>
    <row r="28" customFormat="false" ht="18.7" hidden="false" customHeight="true" outlineLevel="0" collapsed="false">
      <c r="A28" s="1" t="n">
        <v>27</v>
      </c>
      <c r="B28" s="8" t="str">
        <f aca="false">HYPERLINK("https://mncourtfraud.com/file/27-CR-22-2444.pdf","27-CR-22-2444")</f>
        <v>27-CR-22-2444</v>
      </c>
      <c r="C28" s="9" t="str">
        <f aca="false">HYPERLINK("https://mncourtfraud.com/file/AOH-6.zip","AOH-6.zip")</f>
        <v>AOH-6.zip</v>
      </c>
      <c r="D28" s="2" t="s">
        <v>132</v>
      </c>
      <c r="E28" s="10" t="n">
        <v>44837</v>
      </c>
      <c r="F28" s="1" t="s">
        <v>54</v>
      </c>
      <c r="G28" s="8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28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8" s="1" t="s">
        <v>212</v>
      </c>
      <c r="J28" s="1" t="s">
        <v>213</v>
      </c>
      <c r="K28" s="1" t="n">
        <v>318425</v>
      </c>
      <c r="L28" s="1" t="n">
        <v>2550</v>
      </c>
      <c r="M28" s="1" t="n">
        <v>3300</v>
      </c>
    </row>
    <row r="29" customFormat="false" ht="18.7" hidden="false" customHeight="true" outlineLevel="0" collapsed="false">
      <c r="A29" s="1" t="n">
        <v>28</v>
      </c>
      <c r="B29" s="8" t="str">
        <f aca="false">HYPERLINK("https://mncourtfraud.com/file/27-CR-22-6512.pdf","27-CR-22-6512")</f>
        <v>27-CR-22-6512</v>
      </c>
      <c r="C29" s="9" t="str">
        <f aca="false">HYPERLINK("https://mncourtfraud.com/file/AOH-6.zip","AOH-6.zip")</f>
        <v>AOH-6.zip</v>
      </c>
      <c r="D29" s="2" t="s">
        <v>132</v>
      </c>
      <c r="E29" s="10" t="n">
        <v>44837</v>
      </c>
      <c r="F29" s="1" t="s">
        <v>54</v>
      </c>
      <c r="G29" s="8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29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9" s="1" t="s">
        <v>212</v>
      </c>
      <c r="J29" s="1" t="s">
        <v>213</v>
      </c>
      <c r="K29" s="1" t="n">
        <v>318425</v>
      </c>
      <c r="L29" s="1" t="n">
        <v>2550</v>
      </c>
      <c r="M29" s="1" t="n">
        <v>3300</v>
      </c>
    </row>
    <row r="30" customFormat="false" ht="18.7" hidden="false" customHeight="true" outlineLevel="0" collapsed="false">
      <c r="A30" s="1" t="n">
        <v>29</v>
      </c>
      <c r="B30" s="8" t="str">
        <f aca="false">HYPERLINK("https://mncourtfraud.com/file/27-CR-22-6895.pdf","27-CR-22-6895")</f>
        <v>27-CR-22-6895</v>
      </c>
      <c r="C30" s="9" t="str">
        <f aca="false">HYPERLINK("https://mncourtfraud.com/file/AOH-6.zip","AOH-6.zip")</f>
        <v>AOH-6.zip</v>
      </c>
      <c r="D30" s="2" t="s">
        <v>132</v>
      </c>
      <c r="E30" s="10" t="n">
        <v>44837</v>
      </c>
      <c r="F30" s="1" t="s">
        <v>54</v>
      </c>
      <c r="G30" s="8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30" s="8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30" s="1" t="s">
        <v>212</v>
      </c>
      <c r="J30" s="1" t="s">
        <v>213</v>
      </c>
      <c r="K30" s="1" t="n">
        <v>318425</v>
      </c>
      <c r="L30" s="1" t="n">
        <v>2550</v>
      </c>
      <c r="M30" s="1" t="n">
        <v>3300</v>
      </c>
    </row>
    <row r="31" customFormat="false" ht="18.7" hidden="false" customHeight="true" outlineLevel="0" collapsed="false">
      <c r="E31" s="10"/>
    </row>
    <row r="1043882" customFormat="false" ht="12.8" hidden="false" customHeight="true" outlineLevel="0" collapsed="false"/>
    <row r="1043883" customFormat="false" ht="12.8" hidden="false" customHeight="true" outlineLevel="0" collapsed="false"/>
    <row r="1043884" customFormat="false" ht="12.8" hidden="false" customHeight="true" outlineLevel="0" collapsed="false"/>
    <row r="1043885" customFormat="false" ht="12.8" hidden="false" customHeight="true" outlineLevel="0" collapsed="false"/>
    <row r="1043886" customFormat="false" ht="12.8" hidden="false" customHeight="true" outlineLevel="0" collapsed="false"/>
    <row r="1043887" customFormat="false" ht="12.8" hidden="false" customHeight="true" outlineLevel="0" collapsed="false"/>
    <row r="1043888" customFormat="false" ht="12.8" hidden="false" customHeight="true" outlineLevel="0" collapsed="false"/>
    <row r="1043889" customFormat="false" ht="12.8" hidden="false" customHeight="true" outlineLevel="0" collapsed="false"/>
    <row r="1043890" customFormat="false" ht="12.8" hidden="false" customHeight="true" outlineLevel="0" collapsed="false"/>
    <row r="1043891" customFormat="false" ht="12.8" hidden="false" customHeight="true" outlineLevel="0" collapsed="false"/>
    <row r="1043892" customFormat="false" ht="12.8" hidden="false" customHeight="true" outlineLevel="0" collapsed="false"/>
    <row r="1043893" customFormat="false" ht="12.8" hidden="false" customHeight="true" outlineLevel="0" collapsed="false"/>
    <row r="1043894" customFormat="false" ht="12.8" hidden="false" customHeight="true" outlineLevel="0" collapsed="false"/>
    <row r="1043895" customFormat="false" ht="12.8" hidden="false" customHeight="true" outlineLevel="0" collapsed="false"/>
    <row r="1043896" customFormat="false" ht="12.8" hidden="false" customHeight="true" outlineLevel="0" collapsed="false"/>
    <row r="1043897" customFormat="false" ht="12.8" hidden="false" customHeight="true" outlineLevel="0" collapsed="false"/>
    <row r="1043898" customFormat="false" ht="12.8" hidden="false" customHeight="true" outlineLevel="0" collapsed="false"/>
    <row r="1043899" customFormat="false" ht="12.8" hidden="false" customHeight="true" outlineLevel="0" collapsed="false"/>
    <row r="1043900" customFormat="false" ht="12.8" hidden="false" customHeight="true" outlineLevel="0" collapsed="false"/>
    <row r="1043901" customFormat="false" ht="12.8" hidden="false" customHeight="true" outlineLevel="0" collapsed="false"/>
    <row r="1043902" customFormat="false" ht="12.8" hidden="false" customHeight="true" outlineLevel="0" collapsed="false"/>
    <row r="1043903" customFormat="false" ht="12.8" hidden="false" customHeight="true" outlineLevel="0" collapsed="false"/>
    <row r="1043904" customFormat="false" ht="12.8" hidden="false" customHeight="true" outlineLevel="0" collapsed="false"/>
    <row r="1043905" customFormat="false" ht="12.8" hidden="false" customHeight="true" outlineLevel="0" collapsed="false"/>
    <row r="1043906" customFormat="false" ht="12.8" hidden="false" customHeight="true" outlineLevel="0" collapsed="false"/>
    <row r="1043907" customFormat="false" ht="12.8" hidden="false" customHeight="true" outlineLevel="0" collapsed="false"/>
    <row r="1043908" customFormat="false" ht="12.8" hidden="false" customHeight="true" outlineLevel="0" collapsed="false"/>
    <row r="1043909" customFormat="false" ht="12.8" hidden="false" customHeight="true" outlineLevel="0" collapsed="false"/>
    <row r="1043910" customFormat="false" ht="12.8" hidden="false" customHeight="true" outlineLevel="0" collapsed="false"/>
    <row r="1043911" customFormat="false" ht="12.8" hidden="false" customHeight="true" outlineLevel="0" collapsed="false"/>
    <row r="1043912" customFormat="false" ht="12.8" hidden="false" customHeight="true" outlineLevel="0" collapsed="false"/>
    <row r="1043913" customFormat="false" ht="12.8" hidden="false" customHeight="true" outlineLevel="0" collapsed="false"/>
    <row r="1043914" customFormat="false" ht="12.8" hidden="false" customHeight="true" outlineLevel="0" collapsed="false"/>
    <row r="1043915" customFormat="false" ht="12.8" hidden="false" customHeight="true" outlineLevel="0" collapsed="false"/>
    <row r="1043916" customFormat="false" ht="12.8" hidden="false" customHeight="true" outlineLevel="0" collapsed="false"/>
    <row r="1043917" customFormat="false" ht="12.8" hidden="false" customHeight="true" outlineLevel="0" collapsed="false"/>
    <row r="1043918" customFormat="false" ht="12.8" hidden="false" customHeight="true" outlineLevel="0" collapsed="false"/>
    <row r="1043919" customFormat="false" ht="12.8" hidden="false" customHeight="true" outlineLevel="0" collapsed="false"/>
    <row r="1043920" customFormat="false" ht="12.8" hidden="false" customHeight="true" outlineLevel="0" collapsed="false"/>
    <row r="1043921" customFormat="false" ht="12.8" hidden="false" customHeight="true" outlineLevel="0" collapsed="false"/>
    <row r="1043922" customFormat="false" ht="12.8" hidden="false" customHeight="true" outlineLevel="0" collapsed="false"/>
    <row r="1043923" customFormat="false" ht="12.8" hidden="false" customHeight="true" outlineLevel="0" collapsed="false"/>
    <row r="1043924" customFormat="false" ht="12.8" hidden="false" customHeight="true" outlineLevel="0" collapsed="false"/>
    <row r="1043925" customFormat="false" ht="12.8" hidden="false" customHeight="true" outlineLevel="0" collapsed="false"/>
    <row r="1043926" customFormat="false" ht="12.8" hidden="false" customHeight="true" outlineLevel="0" collapsed="false"/>
    <row r="1043927" customFormat="false" ht="12.8" hidden="false" customHeight="true" outlineLevel="0" collapsed="false"/>
    <row r="1043928" customFormat="false" ht="12.8" hidden="false" customHeight="true" outlineLevel="0" collapsed="false"/>
    <row r="1043929" customFormat="false" ht="12.8" hidden="false" customHeight="true" outlineLevel="0" collapsed="false"/>
    <row r="1043930" customFormat="false" ht="12.8" hidden="false" customHeight="true" outlineLevel="0" collapsed="false"/>
    <row r="1043931" customFormat="false" ht="12.8" hidden="false" customHeight="true" outlineLevel="0" collapsed="false"/>
    <row r="1043932" customFormat="false" ht="12.8" hidden="false" customHeight="true" outlineLevel="0" collapsed="false"/>
    <row r="1043933" customFormat="false" ht="12.8" hidden="false" customHeight="true" outlineLevel="0" collapsed="false"/>
    <row r="1043934" customFormat="false" ht="12.8" hidden="false" customHeight="true" outlineLevel="0" collapsed="false"/>
    <row r="1043935" customFormat="false" ht="12.8" hidden="false" customHeight="true" outlineLevel="0" collapsed="false"/>
    <row r="1043936" customFormat="false" ht="12.8" hidden="false" customHeight="true" outlineLevel="0" collapsed="false"/>
    <row r="1043937" customFormat="false" ht="12.8" hidden="false" customHeight="true" outlineLevel="0" collapsed="false"/>
    <row r="1043938" customFormat="false" ht="12.8" hidden="false" customHeight="true" outlineLevel="0" collapsed="false"/>
    <row r="1043939" customFormat="false" ht="12.8" hidden="false" customHeight="true" outlineLevel="0" collapsed="false"/>
    <row r="1043940" customFormat="false" ht="12.8" hidden="false" customHeight="true" outlineLevel="0" collapsed="false"/>
    <row r="1043941" customFormat="false" ht="12.8" hidden="false" customHeight="true" outlineLevel="0" collapsed="false"/>
    <row r="1043942" customFormat="false" ht="12.8" hidden="false" customHeight="true" outlineLevel="0" collapsed="false"/>
    <row r="1043943" customFormat="false" ht="12.8" hidden="false" customHeight="true" outlineLevel="0" collapsed="false"/>
    <row r="1043944" customFormat="false" ht="12.8" hidden="false" customHeight="true" outlineLevel="0" collapsed="false"/>
    <row r="1043945" customFormat="false" ht="12.8" hidden="false" customHeight="true" outlineLevel="0" collapsed="false"/>
    <row r="1043946" customFormat="false" ht="12.8" hidden="false" customHeight="true" outlineLevel="0" collapsed="false"/>
    <row r="1043947" customFormat="false" ht="12.8" hidden="false" customHeight="true" outlineLevel="0" collapsed="false"/>
    <row r="1043948" customFormat="false" ht="12.8" hidden="false" customHeight="true" outlineLevel="0" collapsed="false"/>
    <row r="1043949" customFormat="false" ht="12.8" hidden="false" customHeight="true" outlineLevel="0" collapsed="false"/>
    <row r="1043950" customFormat="false" ht="12.8" hidden="false" customHeight="true" outlineLevel="0" collapsed="false"/>
    <row r="1043951" customFormat="false" ht="12.8" hidden="false" customHeight="true" outlineLevel="0" collapsed="false"/>
    <row r="1043952" customFormat="false" ht="12.8" hidden="false" customHeight="true" outlineLevel="0" collapsed="false"/>
    <row r="1043953" customFormat="false" ht="12.8" hidden="false" customHeight="true" outlineLevel="0" collapsed="false"/>
    <row r="1043954" customFormat="false" ht="12.8" hidden="false" customHeight="true" outlineLevel="0" collapsed="false"/>
    <row r="1043955" customFormat="false" ht="12.8" hidden="false" customHeight="true" outlineLevel="0" collapsed="false"/>
    <row r="1043956" customFormat="false" ht="12.8" hidden="false" customHeight="true" outlineLevel="0" collapsed="false"/>
    <row r="1043957" customFormat="false" ht="12.8" hidden="false" customHeight="true" outlineLevel="0" collapsed="false"/>
    <row r="1043958" customFormat="false" ht="12.8" hidden="false" customHeight="true" outlineLevel="0" collapsed="false"/>
    <row r="1043959" customFormat="false" ht="12.8" hidden="false" customHeight="true" outlineLevel="0" collapsed="false"/>
    <row r="1043960" customFormat="false" ht="12.8" hidden="false" customHeight="true" outlineLevel="0" collapsed="false"/>
    <row r="1043961" customFormat="false" ht="12.8" hidden="false" customHeight="true" outlineLevel="0" collapsed="false"/>
    <row r="1043962" customFormat="false" ht="12.8" hidden="false" customHeight="true" outlineLevel="0" collapsed="false"/>
    <row r="1043963" customFormat="false" ht="12.8" hidden="false" customHeight="true" outlineLevel="0" collapsed="false"/>
    <row r="1043964" customFormat="false" ht="12.8" hidden="false" customHeight="true" outlineLevel="0" collapsed="false"/>
    <row r="1043965" customFormat="false" ht="12.8" hidden="false" customHeight="true" outlineLevel="0" collapsed="false"/>
    <row r="1043966" customFormat="false" ht="12.8" hidden="false" customHeight="true" outlineLevel="0" collapsed="false"/>
    <row r="1043967" customFormat="false" ht="12.8" hidden="false" customHeight="true" outlineLevel="0" collapsed="false"/>
    <row r="1043968" customFormat="false" ht="12.8" hidden="false" customHeight="true" outlineLevel="0" collapsed="false"/>
    <row r="1043969" customFormat="false" ht="12.8" hidden="false" customHeight="true" outlineLevel="0" collapsed="false"/>
    <row r="1043970" customFormat="false" ht="12.8" hidden="false" customHeight="true" outlineLevel="0" collapsed="false"/>
    <row r="1043971" customFormat="false" ht="12.8" hidden="false" customHeight="true" outlineLevel="0" collapsed="false"/>
    <row r="1043972" customFormat="false" ht="12.8" hidden="false" customHeight="true" outlineLevel="0" collapsed="false"/>
    <row r="1043973" customFormat="false" ht="12.8" hidden="false" customHeight="true" outlineLevel="0" collapsed="false"/>
    <row r="1043974" customFormat="false" ht="12.8" hidden="false" customHeight="true" outlineLevel="0" collapsed="false"/>
    <row r="1043975" customFormat="false" ht="12.8" hidden="false" customHeight="true" outlineLevel="0" collapsed="false"/>
    <row r="1043976" customFormat="false" ht="12.8" hidden="false" customHeight="true" outlineLevel="0" collapsed="false"/>
    <row r="1043977" customFormat="false" ht="12.8" hidden="false" customHeight="true" outlineLevel="0" collapsed="false"/>
    <row r="1043978" customFormat="false" ht="12.8" hidden="false" customHeight="true" outlineLevel="0" collapsed="false"/>
    <row r="1043979" customFormat="false" ht="12.8" hidden="false" customHeight="true" outlineLevel="0" collapsed="false"/>
    <row r="1043980" customFormat="false" ht="12.8" hidden="false" customHeight="true" outlineLevel="0" collapsed="false"/>
    <row r="1043981" customFormat="false" ht="12.8" hidden="false" customHeight="true" outlineLevel="0" collapsed="false"/>
    <row r="1043982" customFormat="false" ht="12.8" hidden="false" customHeight="true" outlineLevel="0" collapsed="false"/>
    <row r="1043983" customFormat="false" ht="12.8" hidden="false" customHeight="true" outlineLevel="0" collapsed="false"/>
    <row r="1043984" customFormat="false" ht="12.8" hidden="false" customHeight="true" outlineLevel="0" collapsed="false"/>
    <row r="1043985" customFormat="false" ht="12.8" hidden="false" customHeight="true" outlineLevel="0" collapsed="false"/>
    <row r="1043986" customFormat="false" ht="12.8" hidden="false" customHeight="true" outlineLevel="0" collapsed="false"/>
    <row r="1043987" customFormat="false" ht="12.8" hidden="false" customHeight="true" outlineLevel="0" collapsed="false"/>
    <row r="1043988" customFormat="false" ht="12.8" hidden="false" customHeight="true" outlineLevel="0" collapsed="false"/>
    <row r="1043989" customFormat="false" ht="12.8" hidden="false" customHeight="true" outlineLevel="0" collapsed="false"/>
    <row r="1043990" customFormat="false" ht="12.8" hidden="false" customHeight="true" outlineLevel="0" collapsed="false"/>
    <row r="1043991" customFormat="false" ht="12.8" hidden="false" customHeight="true" outlineLevel="0" collapsed="false"/>
    <row r="1043992" customFormat="false" ht="12.8" hidden="false" customHeight="true" outlineLevel="0" collapsed="false"/>
    <row r="1043993" customFormat="false" ht="12.8" hidden="false" customHeight="true" outlineLevel="0" collapsed="false"/>
    <row r="1043994" customFormat="false" ht="12.8" hidden="false" customHeight="true" outlineLevel="0" collapsed="false"/>
    <row r="1043995" customFormat="false" ht="12.8" hidden="false" customHeight="true" outlineLevel="0" collapsed="false"/>
    <row r="1043996" customFormat="false" ht="12.8" hidden="false" customHeight="true" outlineLevel="0" collapsed="false"/>
    <row r="1043997" customFormat="false" ht="12.8" hidden="false" customHeight="true" outlineLevel="0" collapsed="false"/>
    <row r="1043998" customFormat="false" ht="12.8" hidden="false" customHeight="true" outlineLevel="0" collapsed="false"/>
    <row r="1043999" customFormat="false" ht="12.8" hidden="false" customHeight="true" outlineLevel="0" collapsed="false"/>
    <row r="1044000" customFormat="false" ht="12.8" hidden="false" customHeight="true" outlineLevel="0" collapsed="false"/>
    <row r="1044001" customFormat="false" ht="12.8" hidden="false" customHeight="true" outlineLevel="0" collapsed="false"/>
    <row r="1044002" customFormat="false" ht="12.8" hidden="false" customHeight="true" outlineLevel="0" collapsed="false"/>
    <row r="1044003" customFormat="false" ht="12.8" hidden="false" customHeight="true" outlineLevel="0" collapsed="false"/>
    <row r="1044004" customFormat="false" ht="12.8" hidden="false" customHeight="true" outlineLevel="0" collapsed="false"/>
    <row r="1044005" customFormat="false" ht="12.8" hidden="false" customHeight="true" outlineLevel="0" collapsed="false"/>
    <row r="1044006" customFormat="false" ht="12.8" hidden="false" customHeight="true" outlineLevel="0" collapsed="false"/>
    <row r="1044007" customFormat="false" ht="12.8" hidden="false" customHeight="true" outlineLevel="0" collapsed="false"/>
    <row r="1044008" customFormat="false" ht="12.8" hidden="false" customHeight="true" outlineLevel="0" collapsed="false"/>
    <row r="1044009" customFormat="false" ht="12.8" hidden="false" customHeight="true" outlineLevel="0" collapsed="false"/>
    <row r="1044010" customFormat="false" ht="12.8" hidden="false" customHeight="true" outlineLevel="0" collapsed="false"/>
    <row r="1044011" customFormat="false" ht="12.8" hidden="false" customHeight="true" outlineLevel="0" collapsed="false"/>
    <row r="1044012" customFormat="false" ht="12.8" hidden="false" customHeight="true" outlineLevel="0" collapsed="false"/>
    <row r="1044013" customFormat="false" ht="12.8" hidden="false" customHeight="true" outlineLevel="0" collapsed="false"/>
    <row r="1044014" customFormat="false" ht="12.8" hidden="false" customHeight="true" outlineLevel="0" collapsed="false"/>
    <row r="1044015" customFormat="false" ht="12.8" hidden="false" customHeight="true" outlineLevel="0" collapsed="false"/>
    <row r="1044016" customFormat="false" ht="12.8" hidden="false" customHeight="true" outlineLevel="0" collapsed="false"/>
    <row r="1044017" customFormat="false" ht="12.8" hidden="false" customHeight="true" outlineLevel="0" collapsed="false"/>
    <row r="1044018" customFormat="false" ht="12.8" hidden="false" customHeight="true" outlineLevel="0" collapsed="false"/>
    <row r="1044019" customFormat="false" ht="12.8" hidden="false" customHeight="true" outlineLevel="0" collapsed="false"/>
    <row r="1044020" customFormat="false" ht="12.8" hidden="false" customHeight="true" outlineLevel="0" collapsed="false"/>
    <row r="1044021" customFormat="false" ht="12.8" hidden="false" customHeight="true" outlineLevel="0" collapsed="false"/>
    <row r="1044022" customFormat="false" ht="12.8" hidden="false" customHeight="true" outlineLevel="0" collapsed="false"/>
    <row r="1044023" customFormat="false" ht="12.8" hidden="false" customHeight="true" outlineLevel="0" collapsed="false"/>
    <row r="1044024" customFormat="false" ht="12.8" hidden="false" customHeight="true" outlineLevel="0" collapsed="false"/>
    <row r="1044025" customFormat="false" ht="12.8" hidden="false" customHeight="true" outlineLevel="0" collapsed="false"/>
    <row r="1044026" customFormat="false" ht="12.8" hidden="false" customHeight="true" outlineLevel="0" collapsed="false"/>
    <row r="1044027" customFormat="false" ht="12.8" hidden="false" customHeight="true" outlineLevel="0" collapsed="false"/>
    <row r="1044028" customFormat="false" ht="12.8" hidden="false" customHeight="true" outlineLevel="0" collapsed="false"/>
    <row r="1044029" customFormat="false" ht="12.8" hidden="false" customHeight="true" outlineLevel="0" collapsed="false"/>
    <row r="1044030" customFormat="false" ht="12.8" hidden="false" customHeight="true" outlineLevel="0" collapsed="false"/>
    <row r="1044031" customFormat="false" ht="12.8" hidden="false" customHeight="true" outlineLevel="0" collapsed="false"/>
    <row r="1044032" customFormat="false" ht="12.8" hidden="false" customHeight="true" outlineLevel="0" collapsed="false"/>
    <row r="1044033" customFormat="false" ht="12.8" hidden="false" customHeight="true" outlineLevel="0" collapsed="false"/>
    <row r="1044034" customFormat="false" ht="12.8" hidden="false" customHeight="true" outlineLevel="0" collapsed="false"/>
    <row r="1044035" customFormat="false" ht="12.8" hidden="false" customHeight="true" outlineLevel="0" collapsed="false"/>
    <row r="1044036" customFormat="false" ht="12.8" hidden="false" customHeight="true" outlineLevel="0" collapsed="false"/>
    <row r="1044037" customFormat="false" ht="12.8" hidden="false" customHeight="true" outlineLevel="0" collapsed="false"/>
    <row r="1044038" customFormat="false" ht="12.8" hidden="false" customHeight="true" outlineLevel="0" collapsed="false"/>
    <row r="1044039" customFormat="false" ht="12.8" hidden="false" customHeight="true" outlineLevel="0" collapsed="false"/>
    <row r="1044040" customFormat="false" ht="12.8" hidden="false" customHeight="true" outlineLevel="0" collapsed="false"/>
    <row r="1044041" customFormat="false" ht="12.8" hidden="false" customHeight="true" outlineLevel="0" collapsed="false"/>
    <row r="1044042" customFormat="false" ht="12.8" hidden="false" customHeight="true" outlineLevel="0" collapsed="false"/>
    <row r="1044043" customFormat="false" ht="12.8" hidden="false" customHeight="true" outlineLevel="0" collapsed="false"/>
    <row r="1044044" customFormat="false" ht="12.8" hidden="false" customHeight="true" outlineLevel="0" collapsed="false"/>
    <row r="1044045" customFormat="false" ht="12.8" hidden="false" customHeight="true" outlineLevel="0" collapsed="false"/>
    <row r="1044046" customFormat="false" ht="12.8" hidden="false" customHeight="true" outlineLevel="0" collapsed="false"/>
    <row r="1044047" customFormat="false" ht="12.8" hidden="false" customHeight="true" outlineLevel="0" collapsed="false"/>
    <row r="1044048" customFormat="false" ht="12.8" hidden="false" customHeight="true" outlineLevel="0" collapsed="false"/>
    <row r="1044049" customFormat="false" ht="12.8" hidden="false" customHeight="true" outlineLevel="0" collapsed="false"/>
    <row r="1044050" customFormat="false" ht="12.8" hidden="false" customHeight="true" outlineLevel="0" collapsed="false"/>
    <row r="1044051" customFormat="false" ht="12.8" hidden="false" customHeight="true" outlineLevel="0" collapsed="false"/>
    <row r="1044052" customFormat="false" ht="12.8" hidden="false" customHeight="true" outlineLevel="0" collapsed="false"/>
    <row r="1044053" customFormat="false" ht="12.8" hidden="false" customHeight="true" outlineLevel="0" collapsed="false"/>
    <row r="1044054" customFormat="false" ht="12.8" hidden="false" customHeight="true" outlineLevel="0" collapsed="false"/>
    <row r="1044055" customFormat="false" ht="12.8" hidden="false" customHeight="true" outlineLevel="0" collapsed="false"/>
    <row r="1044056" customFormat="false" ht="12.8" hidden="false" customHeight="true" outlineLevel="0" collapsed="false"/>
    <row r="1044057" customFormat="false" ht="12.8" hidden="false" customHeight="true" outlineLevel="0" collapsed="false"/>
    <row r="1044058" customFormat="false" ht="12.8" hidden="false" customHeight="true" outlineLevel="0" collapsed="false"/>
    <row r="1044059" customFormat="false" ht="12.8" hidden="false" customHeight="true" outlineLevel="0" collapsed="false"/>
    <row r="1044060" customFormat="false" ht="12.8" hidden="false" customHeight="true" outlineLevel="0" collapsed="false"/>
    <row r="1044061" customFormat="false" ht="12.8" hidden="false" customHeight="true" outlineLevel="0" collapsed="false"/>
    <row r="1044062" customFormat="false" ht="12.8" hidden="false" customHeight="true" outlineLevel="0" collapsed="false"/>
    <row r="1044063" customFormat="false" ht="12.8" hidden="false" customHeight="true" outlineLevel="0" collapsed="false"/>
    <row r="1044064" customFormat="false" ht="12.8" hidden="false" customHeight="true" outlineLevel="0" collapsed="false"/>
    <row r="1044065" customFormat="false" ht="12.8" hidden="false" customHeight="true" outlineLevel="0" collapsed="false"/>
    <row r="1044066" customFormat="false" ht="12.8" hidden="false" customHeight="true" outlineLevel="0" collapsed="false"/>
    <row r="1044067" customFormat="false" ht="12.8" hidden="false" customHeight="true" outlineLevel="0" collapsed="false"/>
    <row r="1044068" customFormat="false" ht="12.8" hidden="false" customHeight="true" outlineLevel="0" collapsed="false"/>
    <row r="1044069" customFormat="false" ht="12.8" hidden="false" customHeight="true" outlineLevel="0" collapsed="false"/>
    <row r="1044070" customFormat="false" ht="12.8" hidden="false" customHeight="true" outlineLevel="0" collapsed="false"/>
    <row r="1044071" customFormat="false" ht="12.8" hidden="false" customHeight="true" outlineLevel="0" collapsed="false"/>
    <row r="1044072" customFormat="false" ht="12.8" hidden="false" customHeight="true" outlineLevel="0" collapsed="false"/>
    <row r="1044073" customFormat="false" ht="12.8" hidden="false" customHeight="true" outlineLevel="0" collapsed="false"/>
    <row r="1044074" customFormat="false" ht="12.8" hidden="false" customHeight="true" outlineLevel="0" collapsed="false"/>
    <row r="1044075" customFormat="false" ht="12.8" hidden="false" customHeight="true" outlineLevel="0" collapsed="false"/>
    <row r="1044076" customFormat="false" ht="12.8" hidden="false" customHeight="true" outlineLevel="0" collapsed="false"/>
    <row r="1044077" customFormat="false" ht="12.8" hidden="false" customHeight="true" outlineLevel="0" collapsed="false"/>
    <row r="1044078" customFormat="false" ht="12.8" hidden="false" customHeight="true" outlineLevel="0" collapsed="false"/>
    <row r="1044079" customFormat="false" ht="12.8" hidden="false" customHeight="true" outlineLevel="0" collapsed="false"/>
    <row r="1044080" customFormat="false" ht="12.8" hidden="false" customHeight="true" outlineLevel="0" collapsed="false"/>
    <row r="1044081" customFormat="false" ht="12.8" hidden="false" customHeight="true" outlineLevel="0" collapsed="false"/>
    <row r="1044082" customFormat="false" ht="12.8" hidden="false" customHeight="true" outlineLevel="0" collapsed="false"/>
    <row r="1044083" customFormat="false" ht="12.8" hidden="false" customHeight="true" outlineLevel="0" collapsed="false"/>
    <row r="1044084" customFormat="false" ht="12.8" hidden="false" customHeight="true" outlineLevel="0" collapsed="false"/>
    <row r="1044085" customFormat="false" ht="12.8" hidden="false" customHeight="true" outlineLevel="0" collapsed="false"/>
    <row r="1044086" customFormat="false" ht="12.8" hidden="false" customHeight="true" outlineLevel="0" collapsed="false"/>
    <row r="1044087" customFormat="false" ht="12.8" hidden="false" customHeight="true" outlineLevel="0" collapsed="false"/>
    <row r="1044088" customFormat="false" ht="12.8" hidden="false" customHeight="true" outlineLevel="0" collapsed="false"/>
    <row r="1044089" customFormat="false" ht="12.8" hidden="false" customHeight="true" outlineLevel="0" collapsed="false"/>
    <row r="1044090" customFormat="false" ht="12.8" hidden="false" customHeight="true" outlineLevel="0" collapsed="false"/>
    <row r="1044091" customFormat="false" ht="12.8" hidden="false" customHeight="true" outlineLevel="0" collapsed="false"/>
    <row r="1044092" customFormat="false" ht="12.8" hidden="false" customHeight="true" outlineLevel="0" collapsed="false"/>
    <row r="1044093" customFormat="false" ht="12.8" hidden="false" customHeight="true" outlineLevel="0" collapsed="false"/>
    <row r="1044094" customFormat="false" ht="12.8" hidden="false" customHeight="true" outlineLevel="0" collapsed="false"/>
    <row r="1044095" customFormat="false" ht="12.8" hidden="false" customHeight="true" outlineLevel="0" collapsed="false"/>
    <row r="1044096" customFormat="false" ht="12.8" hidden="false" customHeight="true" outlineLevel="0" collapsed="false"/>
    <row r="1044097" customFormat="false" ht="12.8" hidden="false" customHeight="true" outlineLevel="0" collapsed="false"/>
    <row r="1044098" customFormat="false" ht="12.8" hidden="false" customHeight="true" outlineLevel="0" collapsed="false"/>
    <row r="1044099" customFormat="false" ht="12.8" hidden="false" customHeight="true" outlineLevel="0" collapsed="false"/>
    <row r="1044100" customFormat="false" ht="12.8" hidden="false" customHeight="true" outlineLevel="0" collapsed="false"/>
    <row r="1044101" customFormat="false" ht="12.8" hidden="false" customHeight="true" outlineLevel="0" collapsed="false"/>
    <row r="1044102" customFormat="false" ht="12.8" hidden="false" customHeight="true" outlineLevel="0" collapsed="false"/>
    <row r="1044103" customFormat="false" ht="12.8" hidden="false" customHeight="true" outlineLevel="0" collapsed="false"/>
    <row r="1044104" customFormat="false" ht="12.8" hidden="false" customHeight="true" outlineLevel="0" collapsed="false"/>
    <row r="1044105" customFormat="false" ht="12.8" hidden="false" customHeight="true" outlineLevel="0" collapsed="false"/>
    <row r="1044106" customFormat="false" ht="12.8" hidden="false" customHeight="true" outlineLevel="0" collapsed="false"/>
    <row r="1044107" customFormat="false" ht="12.8" hidden="false" customHeight="true" outlineLevel="0" collapsed="false"/>
    <row r="1044108" customFormat="false" ht="12.8" hidden="false" customHeight="true" outlineLevel="0" collapsed="false"/>
    <row r="1044109" customFormat="false" ht="12.8" hidden="false" customHeight="true" outlineLevel="0" collapsed="false"/>
    <row r="1044110" customFormat="false" ht="12.8" hidden="false" customHeight="true" outlineLevel="0" collapsed="false"/>
    <row r="1044111" customFormat="false" ht="12.8" hidden="false" customHeight="true" outlineLevel="0" collapsed="false"/>
    <row r="1044112" customFormat="false" ht="12.8" hidden="false" customHeight="true" outlineLevel="0" collapsed="false"/>
    <row r="1044113" customFormat="false" ht="12.8" hidden="false" customHeight="true" outlineLevel="0" collapsed="false"/>
    <row r="1044114" customFormat="false" ht="12.8" hidden="false" customHeight="true" outlineLevel="0" collapsed="false"/>
    <row r="1044115" customFormat="false" ht="12.8" hidden="false" customHeight="true" outlineLevel="0" collapsed="false"/>
    <row r="1044116" customFormat="false" ht="12.8" hidden="false" customHeight="true" outlineLevel="0" collapsed="false"/>
    <row r="1044117" customFormat="false" ht="12.8" hidden="false" customHeight="true" outlineLevel="0" collapsed="false"/>
    <row r="1044118" customFormat="false" ht="12.8" hidden="false" customHeight="true" outlineLevel="0" collapsed="false"/>
    <row r="1044119" customFormat="false" ht="12.8" hidden="false" customHeight="true" outlineLevel="0" collapsed="false"/>
    <row r="1044120" customFormat="false" ht="12.8" hidden="false" customHeight="true" outlineLevel="0" collapsed="false"/>
    <row r="1044121" customFormat="false" ht="12.8" hidden="false" customHeight="true" outlineLevel="0" collapsed="false"/>
    <row r="1044122" customFormat="false" ht="12.8" hidden="false" customHeight="true" outlineLevel="0" collapsed="false"/>
    <row r="1044123" customFormat="false" ht="12.8" hidden="false" customHeight="true" outlineLevel="0" collapsed="false"/>
    <row r="1044124" customFormat="false" ht="12.8" hidden="false" customHeight="true" outlineLevel="0" collapsed="false"/>
    <row r="1044125" customFormat="false" ht="12.8" hidden="false" customHeight="true" outlineLevel="0" collapsed="false"/>
    <row r="1044126" customFormat="false" ht="12.8" hidden="false" customHeight="true" outlineLevel="0" collapsed="false"/>
    <row r="1044127" customFormat="false" ht="12.8" hidden="false" customHeight="true" outlineLevel="0" collapsed="false"/>
    <row r="1044128" customFormat="false" ht="12.8" hidden="false" customHeight="true" outlineLevel="0" collapsed="false"/>
    <row r="1044129" customFormat="false" ht="12.8" hidden="false" customHeight="true" outlineLevel="0" collapsed="false"/>
    <row r="1044130" customFormat="false" ht="12.8" hidden="false" customHeight="true" outlineLevel="0" collapsed="false"/>
    <row r="1044131" customFormat="false" ht="12.8" hidden="false" customHeight="true" outlineLevel="0" collapsed="false"/>
    <row r="1044132" customFormat="false" ht="12.8" hidden="false" customHeight="true" outlineLevel="0" collapsed="false"/>
    <row r="1044133" customFormat="false" ht="12.8" hidden="false" customHeight="true" outlineLevel="0" collapsed="false"/>
    <row r="1044134" customFormat="false" ht="12.8" hidden="false" customHeight="true" outlineLevel="0" collapsed="false"/>
    <row r="1044135" customFormat="false" ht="12.8" hidden="false" customHeight="true" outlineLevel="0" collapsed="false"/>
    <row r="1044136" customFormat="false" ht="12.8" hidden="false" customHeight="true" outlineLevel="0" collapsed="false"/>
    <row r="1044137" customFormat="false" ht="12.8" hidden="false" customHeight="true" outlineLevel="0" collapsed="false"/>
    <row r="1044138" customFormat="false" ht="12.8" hidden="false" customHeight="true" outlineLevel="0" collapsed="false"/>
    <row r="1044139" customFormat="false" ht="12.8" hidden="false" customHeight="true" outlineLevel="0" collapsed="false"/>
    <row r="1044140" customFormat="false" ht="12.8" hidden="false" customHeight="true" outlineLevel="0" collapsed="false"/>
    <row r="1044141" customFormat="false" ht="12.8" hidden="false" customHeight="true" outlineLevel="0" collapsed="false"/>
    <row r="1044142" customFormat="false" ht="12.8" hidden="false" customHeight="true" outlineLevel="0" collapsed="false"/>
    <row r="1044143" customFormat="false" ht="12.8" hidden="false" customHeight="true" outlineLevel="0" collapsed="false"/>
    <row r="1044144" customFormat="false" ht="12.8" hidden="false" customHeight="true" outlineLevel="0" collapsed="false"/>
    <row r="1044145" customFormat="false" ht="12.8" hidden="false" customHeight="true" outlineLevel="0" collapsed="false"/>
    <row r="1044146" customFormat="false" ht="12.8" hidden="false" customHeight="true" outlineLevel="0" collapsed="false"/>
    <row r="1044147" customFormat="false" ht="12.8" hidden="false" customHeight="true" outlineLevel="0" collapsed="false"/>
    <row r="1044148" customFormat="false" ht="12.8" hidden="false" customHeight="true" outlineLevel="0" collapsed="false"/>
    <row r="1044149" customFormat="false" ht="12.8" hidden="false" customHeight="true" outlineLevel="0" collapsed="false"/>
    <row r="1044150" customFormat="false" ht="12.8" hidden="false" customHeight="true" outlineLevel="0" collapsed="false"/>
    <row r="1044151" customFormat="false" ht="12.8" hidden="false" customHeight="true" outlineLevel="0" collapsed="false"/>
    <row r="1044152" customFormat="false" ht="12.8" hidden="false" customHeight="true" outlineLevel="0" collapsed="false"/>
    <row r="1044153" customFormat="false" ht="12.8" hidden="false" customHeight="true" outlineLevel="0" collapsed="false"/>
    <row r="1044154" customFormat="false" ht="12.8" hidden="false" customHeight="true" outlineLevel="0" collapsed="false"/>
    <row r="1044155" customFormat="false" ht="12.8" hidden="false" customHeight="true" outlineLevel="0" collapsed="false"/>
    <row r="1044156" customFormat="false" ht="12.8" hidden="false" customHeight="true" outlineLevel="0" collapsed="false"/>
    <row r="1044157" customFormat="false" ht="12.8" hidden="false" customHeight="true" outlineLevel="0" collapsed="false"/>
    <row r="1044158" customFormat="false" ht="12.8" hidden="false" customHeight="true" outlineLevel="0" collapsed="false"/>
    <row r="1044159" customFormat="false" ht="12.8" hidden="false" customHeight="true" outlineLevel="0" collapsed="false"/>
    <row r="1044160" customFormat="false" ht="12.8" hidden="false" customHeight="true" outlineLevel="0" collapsed="false"/>
    <row r="1044161" customFormat="false" ht="12.8" hidden="false" customHeight="true" outlineLevel="0" collapsed="false"/>
    <row r="1044162" customFormat="false" ht="12.8" hidden="false" customHeight="true" outlineLevel="0" collapsed="false"/>
    <row r="1044163" customFormat="false" ht="12.8" hidden="false" customHeight="true" outlineLevel="0" collapsed="false"/>
    <row r="1044164" customFormat="false" ht="12.8" hidden="false" customHeight="true" outlineLevel="0" collapsed="false"/>
    <row r="1044165" customFormat="false" ht="12.8" hidden="false" customHeight="true" outlineLevel="0" collapsed="false"/>
    <row r="1044166" customFormat="false" ht="12.8" hidden="false" customHeight="true" outlineLevel="0" collapsed="false"/>
    <row r="1044167" customFormat="false" ht="12.8" hidden="false" customHeight="true" outlineLevel="0" collapsed="false"/>
    <row r="1044168" customFormat="false" ht="12.8" hidden="false" customHeight="true" outlineLevel="0" collapsed="false"/>
    <row r="1044169" customFormat="false" ht="12.8" hidden="false" customHeight="true" outlineLevel="0" collapsed="false"/>
    <row r="1044170" customFormat="false" ht="12.8" hidden="false" customHeight="true" outlineLevel="0" collapsed="false"/>
    <row r="1044171" customFormat="false" ht="12.8" hidden="false" customHeight="true" outlineLevel="0" collapsed="false"/>
    <row r="1044172" customFormat="false" ht="12.8" hidden="false" customHeight="true" outlineLevel="0" collapsed="false"/>
    <row r="1044173" customFormat="false" ht="12.8" hidden="false" customHeight="true" outlineLevel="0" collapsed="false"/>
    <row r="1044174" customFormat="false" ht="12.8" hidden="false" customHeight="true" outlineLevel="0" collapsed="false"/>
    <row r="1044175" customFormat="false" ht="12.8" hidden="false" customHeight="true" outlineLevel="0" collapsed="false"/>
    <row r="1044176" customFormat="false" ht="12.8" hidden="false" customHeight="true" outlineLevel="0" collapsed="false"/>
    <row r="1044177" customFormat="false" ht="12.8" hidden="false" customHeight="true" outlineLevel="0" collapsed="false"/>
    <row r="1044178" customFormat="false" ht="12.8" hidden="false" customHeight="true" outlineLevel="0" collapsed="false"/>
    <row r="1044179" customFormat="false" ht="12.8" hidden="false" customHeight="true" outlineLevel="0" collapsed="false"/>
    <row r="1044180" customFormat="false" ht="12.8" hidden="false" customHeight="true" outlineLevel="0" collapsed="false"/>
    <row r="1044181" customFormat="false" ht="12.8" hidden="false" customHeight="true" outlineLevel="0" collapsed="false"/>
    <row r="1044182" customFormat="false" ht="12.8" hidden="false" customHeight="true" outlineLevel="0" collapsed="false"/>
    <row r="1044183" customFormat="false" ht="12.8" hidden="false" customHeight="true" outlineLevel="0" collapsed="false"/>
    <row r="1044184" customFormat="false" ht="12.8" hidden="false" customHeight="true" outlineLevel="0" collapsed="false"/>
    <row r="1044185" customFormat="false" ht="12.8" hidden="false" customHeight="true" outlineLevel="0" collapsed="false"/>
    <row r="1044186" customFormat="false" ht="12.8" hidden="false" customHeight="true" outlineLevel="0" collapsed="false"/>
    <row r="1044187" customFormat="false" ht="12.8" hidden="false" customHeight="true" outlineLevel="0" collapsed="false"/>
    <row r="1044188" customFormat="false" ht="12.8" hidden="false" customHeight="true" outlineLevel="0" collapsed="false"/>
    <row r="1044189" customFormat="false" ht="12.8" hidden="false" customHeight="true" outlineLevel="0" collapsed="false"/>
    <row r="1044190" customFormat="false" ht="12.8" hidden="false" customHeight="true" outlineLevel="0" collapsed="false"/>
    <row r="1044191" customFormat="false" ht="12.8" hidden="false" customHeight="true" outlineLevel="0" collapsed="false"/>
    <row r="1044192" customFormat="false" ht="12.8" hidden="false" customHeight="true" outlineLevel="0" collapsed="false"/>
    <row r="1044193" customFormat="false" ht="12.8" hidden="false" customHeight="true" outlineLevel="0" collapsed="false"/>
    <row r="1044194" customFormat="false" ht="12.8" hidden="false" customHeight="true" outlineLevel="0" collapsed="false"/>
    <row r="1044195" customFormat="false" ht="12.8" hidden="false" customHeight="true" outlineLevel="0" collapsed="false"/>
    <row r="1044196" customFormat="false" ht="12.8" hidden="false" customHeight="true" outlineLevel="0" collapsed="false"/>
    <row r="1044197" customFormat="false" ht="12.8" hidden="false" customHeight="true" outlineLevel="0" collapsed="false"/>
    <row r="1044198" customFormat="false" ht="12.8" hidden="false" customHeight="true" outlineLevel="0" collapsed="false"/>
    <row r="1044199" customFormat="false" ht="12.8" hidden="false" customHeight="true" outlineLevel="0" collapsed="false"/>
    <row r="1044200" customFormat="false" ht="12.8" hidden="false" customHeight="true" outlineLevel="0" collapsed="false"/>
    <row r="1044201" customFormat="false" ht="12.8" hidden="false" customHeight="true" outlineLevel="0" collapsed="false"/>
    <row r="1044202" customFormat="false" ht="12.8" hidden="false" customHeight="true" outlineLevel="0" collapsed="false"/>
    <row r="1044203" customFormat="false" ht="12.8" hidden="false" customHeight="true" outlineLevel="0" collapsed="false"/>
    <row r="1044204" customFormat="false" ht="12.8" hidden="false" customHeight="true" outlineLevel="0" collapsed="false"/>
    <row r="1044205" customFormat="false" ht="12.8" hidden="false" customHeight="true" outlineLevel="0" collapsed="false"/>
    <row r="1044206" customFormat="false" ht="12.8" hidden="false" customHeight="true" outlineLevel="0" collapsed="false"/>
    <row r="1044207" customFormat="false" ht="12.8" hidden="false" customHeight="true" outlineLevel="0" collapsed="false"/>
    <row r="1044208" customFormat="false" ht="12.8" hidden="false" customHeight="true" outlineLevel="0" collapsed="false"/>
    <row r="1044209" customFormat="false" ht="12.8" hidden="false" customHeight="true" outlineLevel="0" collapsed="false"/>
    <row r="1044210" customFormat="false" ht="12.8" hidden="false" customHeight="true" outlineLevel="0" collapsed="false"/>
    <row r="1044211" customFormat="false" ht="12.8" hidden="false" customHeight="true" outlineLevel="0" collapsed="false"/>
    <row r="1044212" customFormat="false" ht="12.8" hidden="false" customHeight="true" outlineLevel="0" collapsed="false"/>
    <row r="1044213" customFormat="false" ht="12.8" hidden="false" customHeight="true" outlineLevel="0" collapsed="false"/>
    <row r="1044214" customFormat="false" ht="12.8" hidden="false" customHeight="true" outlineLevel="0" collapsed="false"/>
    <row r="1044215" customFormat="false" ht="12.8" hidden="false" customHeight="true" outlineLevel="0" collapsed="false"/>
    <row r="1044216" customFormat="false" ht="12.8" hidden="false" customHeight="true" outlineLevel="0" collapsed="false"/>
    <row r="1044217" customFormat="false" ht="12.8" hidden="false" customHeight="true" outlineLevel="0" collapsed="false"/>
    <row r="1044218" customFormat="false" ht="12.8" hidden="false" customHeight="true" outlineLevel="0" collapsed="false"/>
    <row r="1044219" customFormat="false" ht="12.8" hidden="false" customHeight="true" outlineLevel="0" collapsed="false"/>
    <row r="1044220" customFormat="false" ht="12.8" hidden="false" customHeight="true" outlineLevel="0" collapsed="false"/>
    <row r="1044221" customFormat="false" ht="12.8" hidden="false" customHeight="true" outlineLevel="0" collapsed="false"/>
    <row r="1044222" customFormat="false" ht="12.8" hidden="false" customHeight="true" outlineLevel="0" collapsed="false"/>
    <row r="1044223" customFormat="false" ht="12.8" hidden="false" customHeight="true" outlineLevel="0" collapsed="false"/>
    <row r="1044224" customFormat="false" ht="12.8" hidden="false" customHeight="true" outlineLevel="0" collapsed="false"/>
    <row r="1044225" customFormat="false" ht="12.8" hidden="false" customHeight="true" outlineLevel="0" collapsed="false"/>
    <row r="1044226" customFormat="false" ht="12.8" hidden="false" customHeight="true" outlineLevel="0" collapsed="false"/>
    <row r="1044227" customFormat="false" ht="12.8" hidden="false" customHeight="true" outlineLevel="0" collapsed="false"/>
    <row r="1044228" customFormat="false" ht="12.8" hidden="false" customHeight="true" outlineLevel="0" collapsed="false"/>
    <row r="1044229" customFormat="false" ht="12.8" hidden="false" customHeight="true" outlineLevel="0" collapsed="false"/>
    <row r="1044230" customFormat="false" ht="12.8" hidden="false" customHeight="true" outlineLevel="0" collapsed="false"/>
    <row r="1044231" customFormat="false" ht="12.8" hidden="false" customHeight="true" outlineLevel="0" collapsed="false"/>
    <row r="1044232" customFormat="false" ht="12.8" hidden="false" customHeight="true" outlineLevel="0" collapsed="false"/>
    <row r="1044233" customFormat="false" ht="12.8" hidden="false" customHeight="true" outlineLevel="0" collapsed="false"/>
    <row r="1044234" customFormat="false" ht="12.8" hidden="false" customHeight="true" outlineLevel="0" collapsed="false"/>
    <row r="1044235" customFormat="false" ht="12.8" hidden="false" customHeight="true" outlineLevel="0" collapsed="false"/>
    <row r="1044236" customFormat="false" ht="12.8" hidden="false" customHeight="true" outlineLevel="0" collapsed="false"/>
    <row r="1044237" customFormat="false" ht="12.8" hidden="false" customHeight="true" outlineLevel="0" collapsed="false"/>
    <row r="1044238" customFormat="false" ht="12.8" hidden="false" customHeight="true" outlineLevel="0" collapsed="false"/>
    <row r="1044239" customFormat="false" ht="12.8" hidden="false" customHeight="true" outlineLevel="0" collapsed="false"/>
    <row r="1044240" customFormat="false" ht="12.8" hidden="false" customHeight="true" outlineLevel="0" collapsed="false"/>
    <row r="1044241" customFormat="false" ht="12.8" hidden="false" customHeight="true" outlineLevel="0" collapsed="false"/>
    <row r="1044242" customFormat="false" ht="12.8" hidden="false" customHeight="true" outlineLevel="0" collapsed="false"/>
    <row r="1044243" customFormat="false" ht="12.8" hidden="false" customHeight="true" outlineLevel="0" collapsed="false"/>
    <row r="1044244" customFormat="false" ht="12.8" hidden="false" customHeight="true" outlineLevel="0" collapsed="false"/>
    <row r="1044245" customFormat="false" ht="12.8" hidden="false" customHeight="true" outlineLevel="0" collapsed="false"/>
    <row r="1044246" customFormat="false" ht="12.8" hidden="false" customHeight="true" outlineLevel="0" collapsed="false"/>
    <row r="1044247" customFormat="false" ht="12.8" hidden="false" customHeight="true" outlineLevel="0" collapsed="false"/>
    <row r="1044248" customFormat="false" ht="12.8" hidden="false" customHeight="true" outlineLevel="0" collapsed="false"/>
    <row r="1044249" customFormat="false" ht="12.8" hidden="false" customHeight="true" outlineLevel="0" collapsed="false"/>
    <row r="1044250" customFormat="false" ht="12.8" hidden="false" customHeight="true" outlineLevel="0" collapsed="false"/>
    <row r="1044251" customFormat="false" ht="12.8" hidden="false" customHeight="true" outlineLevel="0" collapsed="false"/>
    <row r="1044252" customFormat="false" ht="12.8" hidden="false" customHeight="true" outlineLevel="0" collapsed="false"/>
    <row r="1044253" customFormat="false" ht="12.8" hidden="false" customHeight="true" outlineLevel="0" collapsed="false"/>
    <row r="1044254" customFormat="false" ht="12.8" hidden="false" customHeight="true" outlineLevel="0" collapsed="false"/>
    <row r="1044255" customFormat="false" ht="12.8" hidden="false" customHeight="true" outlineLevel="0" collapsed="false"/>
    <row r="1044256" customFormat="false" ht="12.8" hidden="false" customHeight="true" outlineLevel="0" collapsed="false"/>
    <row r="1044257" customFormat="false" ht="12.8" hidden="false" customHeight="true" outlineLevel="0" collapsed="false"/>
    <row r="1044258" customFormat="false" ht="12.8" hidden="false" customHeight="true" outlineLevel="0" collapsed="false"/>
    <row r="1044259" customFormat="false" ht="12.8" hidden="false" customHeight="true" outlineLevel="0" collapsed="false"/>
    <row r="1044260" customFormat="false" ht="12.8" hidden="false" customHeight="true" outlineLevel="0" collapsed="false"/>
    <row r="1044261" customFormat="false" ht="12.8" hidden="false" customHeight="true" outlineLevel="0" collapsed="false"/>
    <row r="1044262" customFormat="false" ht="12.8" hidden="false" customHeight="true" outlineLevel="0" collapsed="false"/>
    <row r="1044263" customFormat="false" ht="12.8" hidden="false" customHeight="true" outlineLevel="0" collapsed="false"/>
    <row r="1044264" customFormat="false" ht="12.8" hidden="false" customHeight="true" outlineLevel="0" collapsed="false"/>
    <row r="1044265" customFormat="false" ht="12.8" hidden="false" customHeight="true" outlineLevel="0" collapsed="false"/>
    <row r="1044266" customFormat="false" ht="12.8" hidden="false" customHeight="true" outlineLevel="0" collapsed="false"/>
    <row r="1044267" customFormat="false" ht="12.8" hidden="false" customHeight="true" outlineLevel="0" collapsed="false"/>
    <row r="1044268" customFormat="false" ht="12.8" hidden="false" customHeight="true" outlineLevel="0" collapsed="false"/>
    <row r="1044269" customFormat="false" ht="12.8" hidden="false" customHeight="true" outlineLevel="0" collapsed="false"/>
    <row r="1044270" customFormat="false" ht="12.8" hidden="false" customHeight="true" outlineLevel="0" collapsed="false"/>
    <row r="1044271" customFormat="false" ht="12.8" hidden="false" customHeight="true" outlineLevel="0" collapsed="false"/>
    <row r="1044272" customFormat="false" ht="12.8" hidden="false" customHeight="true" outlineLevel="0" collapsed="false"/>
    <row r="1044273" customFormat="false" ht="12.8" hidden="false" customHeight="true" outlineLevel="0" collapsed="false"/>
    <row r="1044274" customFormat="false" ht="12.8" hidden="false" customHeight="true" outlineLevel="0" collapsed="false"/>
    <row r="1044275" customFormat="false" ht="12.8" hidden="false" customHeight="true" outlineLevel="0" collapsed="false"/>
    <row r="1044276" customFormat="false" ht="12.8" hidden="false" customHeight="true" outlineLevel="0" collapsed="false"/>
    <row r="1044277" customFormat="false" ht="12.8" hidden="false" customHeight="true" outlineLevel="0" collapsed="false"/>
    <row r="1044278" customFormat="false" ht="12.8" hidden="false" customHeight="true" outlineLevel="0" collapsed="false"/>
    <row r="1044279" customFormat="false" ht="12.8" hidden="false" customHeight="true" outlineLevel="0" collapsed="false"/>
    <row r="1044280" customFormat="false" ht="12.8" hidden="false" customHeight="true" outlineLevel="0" collapsed="false"/>
    <row r="1044281" customFormat="false" ht="12.8" hidden="false" customHeight="true" outlineLevel="0" collapsed="false"/>
    <row r="1044282" customFormat="false" ht="12.8" hidden="false" customHeight="true" outlineLevel="0" collapsed="false"/>
    <row r="1044283" customFormat="false" ht="12.8" hidden="false" customHeight="true" outlineLevel="0" collapsed="false"/>
    <row r="1044284" customFormat="false" ht="12.8" hidden="false" customHeight="true" outlineLevel="0" collapsed="false"/>
    <row r="1044285" customFormat="false" ht="12.8" hidden="false" customHeight="true" outlineLevel="0" collapsed="false"/>
    <row r="1044286" customFormat="false" ht="12.8" hidden="false" customHeight="true" outlineLevel="0" collapsed="false"/>
    <row r="1044287" customFormat="false" ht="12.8" hidden="false" customHeight="true" outlineLevel="0" collapsed="false"/>
    <row r="1044288" customFormat="false" ht="12.8" hidden="false" customHeight="true" outlineLevel="0" collapsed="false"/>
    <row r="1044289" customFormat="false" ht="12.8" hidden="false" customHeight="true" outlineLevel="0" collapsed="false"/>
    <row r="1044290" customFormat="false" ht="12.8" hidden="false" customHeight="true" outlineLevel="0" collapsed="false"/>
    <row r="1044291" customFormat="false" ht="12.8" hidden="false" customHeight="true" outlineLevel="0" collapsed="false"/>
    <row r="1044292" customFormat="false" ht="12.8" hidden="false" customHeight="true" outlineLevel="0" collapsed="false"/>
    <row r="1044293" customFormat="false" ht="12.8" hidden="false" customHeight="true" outlineLevel="0" collapsed="false"/>
    <row r="1044294" customFormat="false" ht="12.8" hidden="false" customHeight="true" outlineLevel="0" collapsed="false"/>
    <row r="1044295" customFormat="false" ht="12.8" hidden="false" customHeight="true" outlineLevel="0" collapsed="false"/>
    <row r="1044296" customFormat="false" ht="12.8" hidden="false" customHeight="true" outlineLevel="0" collapsed="false"/>
    <row r="1044297" customFormat="false" ht="12.8" hidden="false" customHeight="true" outlineLevel="0" collapsed="false"/>
    <row r="1044298" customFormat="false" ht="12.8" hidden="false" customHeight="true" outlineLevel="0" collapsed="false"/>
    <row r="1044299" customFormat="false" ht="12.8" hidden="false" customHeight="true" outlineLevel="0" collapsed="false"/>
    <row r="1044300" customFormat="false" ht="12.8" hidden="false" customHeight="true" outlineLevel="0" collapsed="false"/>
    <row r="1044301" customFormat="false" ht="12.8" hidden="false" customHeight="true" outlineLevel="0" collapsed="false"/>
    <row r="1044302" customFormat="false" ht="12.8" hidden="false" customHeight="true" outlineLevel="0" collapsed="false"/>
    <row r="1044303" customFormat="false" ht="12.8" hidden="false" customHeight="true" outlineLevel="0" collapsed="false"/>
    <row r="1044304" customFormat="false" ht="12.8" hidden="false" customHeight="true" outlineLevel="0" collapsed="false"/>
    <row r="1044305" customFormat="false" ht="12.8" hidden="false" customHeight="true" outlineLevel="0" collapsed="false"/>
    <row r="1044306" customFormat="false" ht="12.8" hidden="false" customHeight="true" outlineLevel="0" collapsed="false"/>
    <row r="1044307" customFormat="false" ht="12.8" hidden="false" customHeight="true" outlineLevel="0" collapsed="false"/>
    <row r="1044308" customFormat="false" ht="12.8" hidden="false" customHeight="true" outlineLevel="0" collapsed="false"/>
    <row r="1044309" customFormat="false" ht="12.8" hidden="false" customHeight="true" outlineLevel="0" collapsed="false"/>
    <row r="1044310" customFormat="false" ht="12.8" hidden="false" customHeight="true" outlineLevel="0" collapsed="false"/>
    <row r="1044311" customFormat="false" ht="12.8" hidden="false" customHeight="true" outlineLevel="0" collapsed="false"/>
    <row r="1044312" customFormat="false" ht="12.8" hidden="false" customHeight="true" outlineLevel="0" collapsed="false"/>
    <row r="1044313" customFormat="false" ht="12.8" hidden="false" customHeight="true" outlineLevel="0" collapsed="false"/>
    <row r="1044314" customFormat="false" ht="12.8" hidden="false" customHeight="true" outlineLevel="0" collapsed="false"/>
    <row r="1044315" customFormat="false" ht="12.8" hidden="false" customHeight="true" outlineLevel="0" collapsed="false"/>
    <row r="1044316" customFormat="false" ht="12.8" hidden="false" customHeight="true" outlineLevel="0" collapsed="false"/>
    <row r="1044317" customFormat="false" ht="12.8" hidden="false" customHeight="true" outlineLevel="0" collapsed="false"/>
    <row r="1044318" customFormat="false" ht="12.8" hidden="false" customHeight="true" outlineLevel="0" collapsed="false"/>
    <row r="1044319" customFormat="false" ht="12.8" hidden="false" customHeight="true" outlineLevel="0" collapsed="false"/>
    <row r="1044320" customFormat="false" ht="12.8" hidden="false" customHeight="true" outlineLevel="0" collapsed="false"/>
    <row r="1044321" customFormat="false" ht="12.8" hidden="false" customHeight="true" outlineLevel="0" collapsed="false"/>
    <row r="1044322" customFormat="false" ht="12.8" hidden="false" customHeight="true" outlineLevel="0" collapsed="false"/>
    <row r="1044323" customFormat="false" ht="12.8" hidden="false" customHeight="true" outlineLevel="0" collapsed="false"/>
    <row r="1044324" customFormat="false" ht="12.8" hidden="false" customHeight="true" outlineLevel="0" collapsed="false"/>
    <row r="1044325" customFormat="false" ht="12.8" hidden="false" customHeight="true" outlineLevel="0" collapsed="false"/>
    <row r="1044326" customFormat="false" ht="12.8" hidden="false" customHeight="true" outlineLevel="0" collapsed="false"/>
    <row r="1044327" customFormat="false" ht="12.8" hidden="false" customHeight="true" outlineLevel="0" collapsed="false"/>
    <row r="1044328" customFormat="false" ht="12.8" hidden="false" customHeight="true" outlineLevel="0" collapsed="false"/>
    <row r="1044329" customFormat="false" ht="12.8" hidden="false" customHeight="true" outlineLevel="0" collapsed="false"/>
    <row r="1044330" customFormat="false" ht="12.8" hidden="false" customHeight="true" outlineLevel="0" collapsed="false"/>
    <row r="1044331" customFormat="false" ht="12.8" hidden="false" customHeight="true" outlineLevel="0" collapsed="false"/>
    <row r="1044332" customFormat="false" ht="12.8" hidden="false" customHeight="true" outlineLevel="0" collapsed="false"/>
    <row r="1044333" customFormat="false" ht="12.8" hidden="false" customHeight="true" outlineLevel="0" collapsed="false"/>
    <row r="1044334" customFormat="false" ht="12.8" hidden="false" customHeight="true" outlineLevel="0" collapsed="false"/>
    <row r="1044335" customFormat="false" ht="12.8" hidden="false" customHeight="true" outlineLevel="0" collapsed="false"/>
    <row r="1044336" customFormat="false" ht="12.8" hidden="false" customHeight="true" outlineLevel="0" collapsed="false"/>
    <row r="1044337" customFormat="false" ht="12.8" hidden="false" customHeight="true" outlineLevel="0" collapsed="false"/>
    <row r="1044338" customFormat="false" ht="12.8" hidden="false" customHeight="true" outlineLevel="0" collapsed="false"/>
    <row r="1044339" customFormat="false" ht="12.8" hidden="false" customHeight="true" outlineLevel="0" collapsed="false"/>
    <row r="1044340" customFormat="false" ht="12.8" hidden="false" customHeight="true" outlineLevel="0" collapsed="false"/>
    <row r="1044341" customFormat="false" ht="12.8" hidden="false" customHeight="true" outlineLevel="0" collapsed="false"/>
    <row r="1044342" customFormat="false" ht="12.8" hidden="false" customHeight="true" outlineLevel="0" collapsed="false"/>
    <row r="1044343" customFormat="false" ht="12.8" hidden="false" customHeight="true" outlineLevel="0" collapsed="false"/>
    <row r="1044344" customFormat="false" ht="12.8" hidden="false" customHeight="true" outlineLevel="0" collapsed="false"/>
    <row r="1044345" customFormat="false" ht="12.8" hidden="false" customHeight="true" outlineLevel="0" collapsed="false"/>
    <row r="1044346" customFormat="false" ht="12.8" hidden="false" customHeight="true" outlineLevel="0" collapsed="false"/>
    <row r="1044347" customFormat="false" ht="12.8" hidden="false" customHeight="true" outlineLevel="0" collapsed="false"/>
    <row r="1044348" customFormat="false" ht="12.8" hidden="false" customHeight="true" outlineLevel="0" collapsed="false"/>
    <row r="1044349" customFormat="false" ht="12.8" hidden="false" customHeight="true" outlineLevel="0" collapsed="false"/>
    <row r="1044350" customFormat="false" ht="12.8" hidden="false" customHeight="true" outlineLevel="0" collapsed="false"/>
    <row r="1044351" customFormat="false" ht="12.8" hidden="false" customHeight="true" outlineLevel="0" collapsed="false"/>
    <row r="1044352" customFormat="false" ht="12.8" hidden="false" customHeight="true" outlineLevel="0" collapsed="false"/>
    <row r="1044353" customFormat="false" ht="12.8" hidden="false" customHeight="true" outlineLevel="0" collapsed="false"/>
    <row r="1044354" customFormat="false" ht="12.8" hidden="false" customHeight="true" outlineLevel="0" collapsed="false"/>
    <row r="1044355" customFormat="false" ht="12.8" hidden="false" customHeight="true" outlineLevel="0" collapsed="false"/>
    <row r="1044356" customFormat="false" ht="12.8" hidden="false" customHeight="true" outlineLevel="0" collapsed="false"/>
    <row r="1044357" customFormat="false" ht="12.8" hidden="false" customHeight="true" outlineLevel="0" collapsed="false"/>
    <row r="1044358" customFormat="false" ht="12.8" hidden="false" customHeight="true" outlineLevel="0" collapsed="false"/>
    <row r="1044359" customFormat="false" ht="12.8" hidden="false" customHeight="true" outlineLevel="0" collapsed="false"/>
    <row r="1044360" customFormat="false" ht="12.8" hidden="false" customHeight="true" outlineLevel="0" collapsed="false"/>
    <row r="1044361" customFormat="false" ht="12.8" hidden="false" customHeight="true" outlineLevel="0" collapsed="false"/>
    <row r="1044362" customFormat="false" ht="12.8" hidden="false" customHeight="true" outlineLevel="0" collapsed="false"/>
    <row r="1044363" customFormat="false" ht="12.8" hidden="false" customHeight="true" outlineLevel="0" collapsed="false"/>
    <row r="1044364" customFormat="false" ht="12.8" hidden="false" customHeight="true" outlineLevel="0" collapsed="false"/>
    <row r="1044365" customFormat="false" ht="12.8" hidden="false" customHeight="true" outlineLevel="0" collapsed="false"/>
    <row r="1044366" customFormat="false" ht="12.8" hidden="false" customHeight="true" outlineLevel="0" collapsed="false"/>
    <row r="1044367" customFormat="false" ht="12.8" hidden="false" customHeight="true" outlineLevel="0" collapsed="false"/>
    <row r="1044368" customFormat="false" ht="12.8" hidden="false" customHeight="true" outlineLevel="0" collapsed="false"/>
    <row r="1044369" customFormat="false" ht="12.8" hidden="false" customHeight="true" outlineLevel="0" collapsed="false"/>
    <row r="1044370" customFormat="false" ht="12.8" hidden="false" customHeight="true" outlineLevel="0" collapsed="false"/>
    <row r="1044371" customFormat="false" ht="12.8" hidden="false" customHeight="true" outlineLevel="0" collapsed="false"/>
    <row r="1044372" customFormat="false" ht="12.8" hidden="false" customHeight="true" outlineLevel="0" collapsed="false"/>
    <row r="1044373" customFormat="false" ht="12.8" hidden="false" customHeight="true" outlineLevel="0" collapsed="false"/>
    <row r="1044374" customFormat="false" ht="12.8" hidden="false" customHeight="true" outlineLevel="0" collapsed="false"/>
    <row r="1044375" customFormat="false" ht="12.8" hidden="false" customHeight="true" outlineLevel="0" collapsed="false"/>
    <row r="1044376" customFormat="false" ht="12.8" hidden="false" customHeight="true" outlineLevel="0" collapsed="false"/>
    <row r="1044377" customFormat="false" ht="12.8" hidden="false" customHeight="true" outlineLevel="0" collapsed="false"/>
    <row r="1044378" customFormat="false" ht="12.8" hidden="false" customHeight="true" outlineLevel="0" collapsed="false"/>
    <row r="1044379" customFormat="false" ht="12.8" hidden="false" customHeight="true" outlineLevel="0" collapsed="false"/>
    <row r="1044380" customFormat="false" ht="12.8" hidden="false" customHeight="true" outlineLevel="0" collapsed="false"/>
    <row r="1044381" customFormat="false" ht="12.8" hidden="false" customHeight="true" outlineLevel="0" collapsed="false"/>
    <row r="1044382" customFormat="false" ht="12.8" hidden="false" customHeight="true" outlineLevel="0" collapsed="false"/>
    <row r="1044383" customFormat="false" ht="12.8" hidden="false" customHeight="true" outlineLevel="0" collapsed="false"/>
    <row r="1044384" customFormat="false" ht="12.8" hidden="false" customHeight="true" outlineLevel="0" collapsed="false"/>
    <row r="1044385" customFormat="false" ht="12.8" hidden="false" customHeight="true" outlineLevel="0" collapsed="false"/>
    <row r="1044386" customFormat="false" ht="12.8" hidden="false" customHeight="true" outlineLevel="0" collapsed="false"/>
    <row r="1044387" customFormat="false" ht="12.8" hidden="false" customHeight="true" outlineLevel="0" collapsed="false"/>
    <row r="1044388" customFormat="false" ht="12.8" hidden="false" customHeight="true" outlineLevel="0" collapsed="false"/>
    <row r="1044389" customFormat="false" ht="12.8" hidden="false" customHeight="true" outlineLevel="0" collapsed="false"/>
    <row r="1044390" customFormat="false" ht="12.8" hidden="false" customHeight="true" outlineLevel="0" collapsed="false"/>
    <row r="1044391" customFormat="false" ht="12.8" hidden="false" customHeight="true" outlineLevel="0" collapsed="false"/>
    <row r="1044392" customFormat="false" ht="12.8" hidden="false" customHeight="true" outlineLevel="0" collapsed="false"/>
    <row r="1044393" customFormat="false" ht="12.8" hidden="false" customHeight="true" outlineLevel="0" collapsed="false"/>
    <row r="1044394" customFormat="false" ht="12.8" hidden="false" customHeight="true" outlineLevel="0" collapsed="false"/>
    <row r="1044395" customFormat="false" ht="12.8" hidden="false" customHeight="true" outlineLevel="0" collapsed="false"/>
    <row r="1044396" customFormat="false" ht="12.8" hidden="false" customHeight="true" outlineLevel="0" collapsed="false"/>
    <row r="1044397" customFormat="false" ht="12.8" hidden="false" customHeight="true" outlineLevel="0" collapsed="false"/>
    <row r="1044398" customFormat="false" ht="12.8" hidden="false" customHeight="true" outlineLevel="0" collapsed="false"/>
    <row r="1044399" customFormat="false" ht="12.8" hidden="false" customHeight="true" outlineLevel="0" collapsed="false"/>
    <row r="1044400" customFormat="false" ht="12.8" hidden="false" customHeight="true" outlineLevel="0" collapsed="false"/>
    <row r="1044401" customFormat="false" ht="12.8" hidden="false" customHeight="true" outlineLevel="0" collapsed="false"/>
    <row r="1044402" customFormat="false" ht="12.8" hidden="false" customHeight="true" outlineLevel="0" collapsed="false"/>
    <row r="1044403" customFormat="false" ht="12.8" hidden="false" customHeight="true" outlineLevel="0" collapsed="false"/>
    <row r="1044404" customFormat="false" ht="12.8" hidden="false" customHeight="true" outlineLevel="0" collapsed="false"/>
    <row r="1044405" customFormat="false" ht="12.8" hidden="false" customHeight="true" outlineLevel="0" collapsed="false"/>
    <row r="1044406" customFormat="false" ht="12.8" hidden="false" customHeight="true" outlineLevel="0" collapsed="false"/>
    <row r="1044407" customFormat="false" ht="12.8" hidden="false" customHeight="true" outlineLevel="0" collapsed="false"/>
    <row r="1044408" customFormat="false" ht="12.8" hidden="false" customHeight="true" outlineLevel="0" collapsed="false"/>
    <row r="1044409" customFormat="false" ht="12.8" hidden="false" customHeight="true" outlineLevel="0" collapsed="false"/>
    <row r="1044410" customFormat="false" ht="12.8" hidden="false" customHeight="true" outlineLevel="0" collapsed="false"/>
    <row r="1044411" customFormat="false" ht="12.8" hidden="false" customHeight="true" outlineLevel="0" collapsed="false"/>
    <row r="1044412" customFormat="false" ht="12.8" hidden="false" customHeight="true" outlineLevel="0" collapsed="false"/>
    <row r="1044413" customFormat="false" ht="12.8" hidden="false" customHeight="true" outlineLevel="0" collapsed="false"/>
    <row r="1044414" customFormat="false" ht="12.8" hidden="false" customHeight="true" outlineLevel="0" collapsed="false"/>
    <row r="1044415" customFormat="false" ht="12.8" hidden="false" customHeight="true" outlineLevel="0" collapsed="false"/>
    <row r="1044416" customFormat="false" ht="12.8" hidden="false" customHeight="true" outlineLevel="0" collapsed="false"/>
    <row r="1044417" customFormat="false" ht="12.8" hidden="false" customHeight="true" outlineLevel="0" collapsed="false"/>
    <row r="1044418" customFormat="false" ht="12.8" hidden="false" customHeight="true" outlineLevel="0" collapsed="false"/>
    <row r="1044419" customFormat="false" ht="12.8" hidden="false" customHeight="true" outlineLevel="0" collapsed="false"/>
    <row r="1044420" customFormat="false" ht="12.8" hidden="false" customHeight="true" outlineLevel="0" collapsed="false"/>
    <row r="1044421" customFormat="false" ht="12.8" hidden="false" customHeight="true" outlineLevel="0" collapsed="false"/>
    <row r="1044422" customFormat="false" ht="12.8" hidden="false" customHeight="true" outlineLevel="0" collapsed="false"/>
    <row r="1044423" customFormat="false" ht="12.8" hidden="false" customHeight="true" outlineLevel="0" collapsed="false"/>
    <row r="1044424" customFormat="false" ht="12.8" hidden="false" customHeight="true" outlineLevel="0" collapsed="false"/>
    <row r="1044425" customFormat="false" ht="12.8" hidden="false" customHeight="true" outlineLevel="0" collapsed="false"/>
    <row r="1044426" customFormat="false" ht="12.8" hidden="false" customHeight="true" outlineLevel="0" collapsed="false"/>
    <row r="1044427" customFormat="false" ht="12.8" hidden="false" customHeight="true" outlineLevel="0" collapsed="false"/>
    <row r="1044428" customFormat="false" ht="12.8" hidden="false" customHeight="true" outlineLevel="0" collapsed="false"/>
    <row r="1044429" customFormat="false" ht="12.8" hidden="false" customHeight="true" outlineLevel="0" collapsed="false"/>
    <row r="1044430" customFormat="false" ht="12.8" hidden="false" customHeight="true" outlineLevel="0" collapsed="false"/>
    <row r="1044431" customFormat="false" ht="12.8" hidden="false" customHeight="true" outlineLevel="0" collapsed="false"/>
    <row r="1044432" customFormat="false" ht="12.8" hidden="false" customHeight="true" outlineLevel="0" collapsed="false"/>
    <row r="1044433" customFormat="false" ht="12.8" hidden="false" customHeight="true" outlineLevel="0" collapsed="false"/>
    <row r="1044434" customFormat="false" ht="12.8" hidden="false" customHeight="true" outlineLevel="0" collapsed="false"/>
    <row r="1044435" customFormat="false" ht="12.8" hidden="false" customHeight="true" outlineLevel="0" collapsed="false"/>
    <row r="1044436" customFormat="false" ht="12.8" hidden="false" customHeight="true" outlineLevel="0" collapsed="false"/>
    <row r="1044437" customFormat="false" ht="12.8" hidden="false" customHeight="true" outlineLevel="0" collapsed="false"/>
    <row r="1044438" customFormat="false" ht="12.8" hidden="false" customHeight="true" outlineLevel="0" collapsed="false"/>
    <row r="1044439" customFormat="false" ht="12.8" hidden="false" customHeight="true" outlineLevel="0" collapsed="false"/>
    <row r="1044440" customFormat="false" ht="12.8" hidden="false" customHeight="true" outlineLevel="0" collapsed="false"/>
    <row r="1044441" customFormat="false" ht="12.8" hidden="false" customHeight="true" outlineLevel="0" collapsed="false"/>
    <row r="1044442" customFormat="false" ht="12.8" hidden="false" customHeight="true" outlineLevel="0" collapsed="false"/>
    <row r="1044443" customFormat="false" ht="12.8" hidden="false" customHeight="true" outlineLevel="0" collapsed="false"/>
    <row r="1044444" customFormat="false" ht="12.8" hidden="false" customHeight="true" outlineLevel="0" collapsed="false"/>
    <row r="1044445" customFormat="false" ht="12.8" hidden="false" customHeight="true" outlineLevel="0" collapsed="false"/>
    <row r="1044446" customFormat="false" ht="12.8" hidden="false" customHeight="true" outlineLevel="0" collapsed="false"/>
    <row r="1044447" customFormat="false" ht="12.8" hidden="false" customHeight="true" outlineLevel="0" collapsed="false"/>
    <row r="1044448" customFormat="false" ht="12.8" hidden="false" customHeight="true" outlineLevel="0" collapsed="false"/>
    <row r="1044449" customFormat="false" ht="12.8" hidden="false" customHeight="true" outlineLevel="0" collapsed="false"/>
    <row r="1044450" customFormat="false" ht="12.8" hidden="false" customHeight="true" outlineLevel="0" collapsed="false"/>
    <row r="1044451" customFormat="false" ht="12.8" hidden="false" customHeight="true" outlineLevel="0" collapsed="false"/>
    <row r="1044452" customFormat="false" ht="12.8" hidden="false" customHeight="true" outlineLevel="0" collapsed="false"/>
    <row r="1044453" customFormat="false" ht="12.8" hidden="false" customHeight="true" outlineLevel="0" collapsed="false"/>
    <row r="1044454" customFormat="false" ht="12.8" hidden="false" customHeight="true" outlineLevel="0" collapsed="false"/>
    <row r="1044455" customFormat="false" ht="12.8" hidden="false" customHeight="true" outlineLevel="0" collapsed="false"/>
    <row r="1044456" customFormat="false" ht="12.8" hidden="false" customHeight="true" outlineLevel="0" collapsed="false"/>
    <row r="1044457" customFormat="false" ht="12.8" hidden="false" customHeight="true" outlineLevel="0" collapsed="false"/>
    <row r="1044458" customFormat="false" ht="12.8" hidden="false" customHeight="true" outlineLevel="0" collapsed="false"/>
    <row r="1044459" customFormat="false" ht="12.8" hidden="false" customHeight="true" outlineLevel="0" collapsed="false"/>
    <row r="1044460" customFormat="false" ht="12.8" hidden="false" customHeight="true" outlineLevel="0" collapsed="false"/>
    <row r="1044461" customFormat="false" ht="12.8" hidden="false" customHeight="true" outlineLevel="0" collapsed="false"/>
    <row r="1044462" customFormat="false" ht="12.8" hidden="false" customHeight="true" outlineLevel="0" collapsed="false"/>
    <row r="1044463" customFormat="false" ht="12.8" hidden="false" customHeight="true" outlineLevel="0" collapsed="false"/>
    <row r="1044464" customFormat="false" ht="12.8" hidden="false" customHeight="true" outlineLevel="0" collapsed="false"/>
    <row r="1044465" customFormat="false" ht="12.8" hidden="false" customHeight="true" outlineLevel="0" collapsed="false"/>
    <row r="1044466" customFormat="false" ht="12.8" hidden="false" customHeight="true" outlineLevel="0" collapsed="false"/>
    <row r="1044467" customFormat="false" ht="12.8" hidden="false" customHeight="true" outlineLevel="0" collapsed="false"/>
    <row r="1044468" customFormat="false" ht="12.8" hidden="false" customHeight="true" outlineLevel="0" collapsed="false"/>
    <row r="1044469" customFormat="false" ht="12.8" hidden="false" customHeight="true" outlineLevel="0" collapsed="false"/>
    <row r="1044470" customFormat="false" ht="12.8" hidden="false" customHeight="true" outlineLevel="0" collapsed="false"/>
    <row r="1044471" customFormat="false" ht="12.8" hidden="false" customHeight="true" outlineLevel="0" collapsed="false"/>
    <row r="1044472" customFormat="false" ht="12.8" hidden="false" customHeight="true" outlineLevel="0" collapsed="false"/>
    <row r="1044473" customFormat="false" ht="12.8" hidden="false" customHeight="true" outlineLevel="0" collapsed="false"/>
    <row r="1044474" customFormat="false" ht="12.8" hidden="false" customHeight="true" outlineLevel="0" collapsed="false"/>
    <row r="1044475" customFormat="false" ht="12.8" hidden="false" customHeight="true" outlineLevel="0" collapsed="false"/>
    <row r="1044476" customFormat="false" ht="12.8" hidden="false" customHeight="true" outlineLevel="0" collapsed="false"/>
    <row r="1044477" customFormat="false" ht="12.8" hidden="false" customHeight="true" outlineLevel="0" collapsed="false"/>
    <row r="1044478" customFormat="false" ht="12.8" hidden="false" customHeight="true" outlineLevel="0" collapsed="false"/>
    <row r="1044479" customFormat="false" ht="12.8" hidden="false" customHeight="true" outlineLevel="0" collapsed="false"/>
    <row r="1044480" customFormat="false" ht="12.8" hidden="false" customHeight="true" outlineLevel="0" collapsed="false"/>
    <row r="1044481" customFormat="false" ht="12.8" hidden="false" customHeight="true" outlineLevel="0" collapsed="false"/>
    <row r="1044482" customFormat="false" ht="12.8" hidden="false" customHeight="true" outlineLevel="0" collapsed="false"/>
    <row r="1044483" customFormat="false" ht="12.8" hidden="false" customHeight="true" outlineLevel="0" collapsed="false"/>
    <row r="1044484" customFormat="false" ht="12.8" hidden="false" customHeight="true" outlineLevel="0" collapsed="false"/>
    <row r="1044485" customFormat="false" ht="12.8" hidden="false" customHeight="true" outlineLevel="0" collapsed="false"/>
    <row r="1044486" customFormat="false" ht="12.8" hidden="false" customHeight="true" outlineLevel="0" collapsed="false"/>
    <row r="1044487" customFormat="false" ht="12.8" hidden="false" customHeight="true" outlineLevel="0" collapsed="false"/>
    <row r="1044488" customFormat="false" ht="12.8" hidden="false" customHeight="true" outlineLevel="0" collapsed="false"/>
    <row r="1044489" customFormat="false" ht="12.8" hidden="false" customHeight="true" outlineLevel="0" collapsed="false"/>
    <row r="1044490" customFormat="false" ht="12.8" hidden="false" customHeight="true" outlineLevel="0" collapsed="false"/>
    <row r="1044491" customFormat="false" ht="12.8" hidden="false" customHeight="true" outlineLevel="0" collapsed="false"/>
    <row r="1044492" customFormat="false" ht="12.8" hidden="false" customHeight="true" outlineLevel="0" collapsed="false"/>
    <row r="1044493" customFormat="false" ht="12.8" hidden="false" customHeight="true" outlineLevel="0" collapsed="false"/>
    <row r="1044494" customFormat="false" ht="12.8" hidden="false" customHeight="true" outlineLevel="0" collapsed="false"/>
    <row r="1044495" customFormat="false" ht="12.8" hidden="false" customHeight="true" outlineLevel="0" collapsed="false"/>
    <row r="1044496" customFormat="false" ht="12.8" hidden="false" customHeight="true" outlineLevel="0" collapsed="false"/>
    <row r="1044497" customFormat="false" ht="12.8" hidden="false" customHeight="true" outlineLevel="0" collapsed="false"/>
    <row r="1044498" customFormat="false" ht="12.8" hidden="false" customHeight="true" outlineLevel="0" collapsed="false"/>
    <row r="1044499" customFormat="false" ht="12.8" hidden="false" customHeight="true" outlineLevel="0" collapsed="false"/>
    <row r="1044500" customFormat="false" ht="12.8" hidden="false" customHeight="true" outlineLevel="0" collapsed="false"/>
    <row r="1044501" customFormat="false" ht="12.8" hidden="false" customHeight="true" outlineLevel="0" collapsed="false"/>
    <row r="1044502" customFormat="false" ht="12.8" hidden="false" customHeight="true" outlineLevel="0" collapsed="false"/>
    <row r="1044503" customFormat="false" ht="12.8" hidden="false" customHeight="true" outlineLevel="0" collapsed="false"/>
    <row r="1044504" customFormat="false" ht="12.8" hidden="false" customHeight="true" outlineLevel="0" collapsed="false"/>
    <row r="1044505" customFormat="false" ht="12.8" hidden="false" customHeight="true" outlineLevel="0" collapsed="false"/>
    <row r="1044506" customFormat="false" ht="12.8" hidden="false" customHeight="true" outlineLevel="0" collapsed="false"/>
    <row r="1044507" customFormat="false" ht="12.8" hidden="false" customHeight="true" outlineLevel="0" collapsed="false"/>
    <row r="1044508" customFormat="false" ht="12.8" hidden="false" customHeight="true" outlineLevel="0" collapsed="false"/>
    <row r="1044509" customFormat="false" ht="12.8" hidden="false" customHeight="true" outlineLevel="0" collapsed="false"/>
    <row r="1044510" customFormat="false" ht="12.8" hidden="false" customHeight="true" outlineLevel="0" collapsed="false"/>
    <row r="1044511" customFormat="false" ht="12.8" hidden="false" customHeight="true" outlineLevel="0" collapsed="false"/>
    <row r="1044512" customFormat="false" ht="12.8" hidden="false" customHeight="true" outlineLevel="0" collapsed="false"/>
    <row r="1044513" customFormat="false" ht="12.8" hidden="false" customHeight="true" outlineLevel="0" collapsed="false"/>
    <row r="1044514" customFormat="false" ht="12.8" hidden="false" customHeight="true" outlineLevel="0" collapsed="false"/>
    <row r="1044515" customFormat="false" ht="12.8" hidden="false" customHeight="true" outlineLevel="0" collapsed="false"/>
    <row r="1044516" customFormat="false" ht="12.8" hidden="false" customHeight="true" outlineLevel="0" collapsed="false"/>
    <row r="1044517" customFormat="false" ht="12.8" hidden="false" customHeight="true" outlineLevel="0" collapsed="false"/>
    <row r="1044518" customFormat="false" ht="12.8" hidden="false" customHeight="true" outlineLevel="0" collapsed="false"/>
    <row r="1044519" customFormat="false" ht="12.8" hidden="false" customHeight="true" outlineLevel="0" collapsed="false"/>
    <row r="1044520" customFormat="false" ht="12.8" hidden="false" customHeight="true" outlineLevel="0" collapsed="false"/>
    <row r="1044521" customFormat="false" ht="12.8" hidden="false" customHeight="true" outlineLevel="0" collapsed="false"/>
    <row r="1044522" customFormat="false" ht="12.8" hidden="false" customHeight="true" outlineLevel="0" collapsed="false"/>
    <row r="1044523" customFormat="false" ht="12.8" hidden="false" customHeight="true" outlineLevel="0" collapsed="false"/>
    <row r="1044524" customFormat="false" ht="12.8" hidden="false" customHeight="true" outlineLevel="0" collapsed="false"/>
    <row r="1044525" customFormat="false" ht="12.8" hidden="false" customHeight="true" outlineLevel="0" collapsed="false"/>
    <row r="1044526" customFormat="false" ht="12.8" hidden="false" customHeight="true" outlineLevel="0" collapsed="false"/>
    <row r="1044527" customFormat="false" ht="12.8" hidden="false" customHeight="true" outlineLevel="0" collapsed="false"/>
    <row r="1044528" customFormat="false" ht="12.8" hidden="false" customHeight="true" outlineLevel="0" collapsed="false"/>
    <row r="1044529" customFormat="false" ht="12.8" hidden="false" customHeight="true" outlineLevel="0" collapsed="false"/>
    <row r="1044530" customFormat="false" ht="12.8" hidden="false" customHeight="true" outlineLevel="0" collapsed="false"/>
    <row r="1044531" customFormat="false" ht="12.8" hidden="false" customHeight="true" outlineLevel="0" collapsed="false"/>
    <row r="1044532" customFormat="false" ht="12.8" hidden="false" customHeight="true" outlineLevel="0" collapsed="false"/>
    <row r="1044533" customFormat="false" ht="12.8" hidden="false" customHeight="true" outlineLevel="0" collapsed="false"/>
    <row r="1044534" customFormat="false" ht="12.8" hidden="false" customHeight="true" outlineLevel="0" collapsed="false"/>
    <row r="1044535" customFormat="false" ht="12.8" hidden="false" customHeight="true" outlineLevel="0" collapsed="false"/>
    <row r="1044536" customFormat="false" ht="12.8" hidden="false" customHeight="true" outlineLevel="0" collapsed="false"/>
    <row r="1044537" customFormat="false" ht="12.8" hidden="false" customHeight="true" outlineLevel="0" collapsed="false"/>
    <row r="1044538" customFormat="false" ht="12.8" hidden="false" customHeight="true" outlineLevel="0" collapsed="false"/>
    <row r="1044539" customFormat="false" ht="12.8" hidden="false" customHeight="true" outlineLevel="0" collapsed="false"/>
    <row r="1044540" customFormat="false" ht="12.8" hidden="false" customHeight="true" outlineLevel="0" collapsed="false"/>
    <row r="1044541" customFormat="false" ht="12.8" hidden="false" customHeight="true" outlineLevel="0" collapsed="false"/>
    <row r="1044542" customFormat="false" ht="12.8" hidden="false" customHeight="true" outlineLevel="0" collapsed="false"/>
    <row r="1044543" customFormat="false" ht="12.8" hidden="false" customHeight="true" outlineLevel="0" collapsed="false"/>
    <row r="1044544" customFormat="false" ht="12.8" hidden="false" customHeight="true" outlineLevel="0" collapsed="false"/>
    <row r="1044545" customFormat="false" ht="12.8" hidden="false" customHeight="true" outlineLevel="0" collapsed="false"/>
    <row r="1044546" customFormat="false" ht="12.8" hidden="false" customHeight="true" outlineLevel="0" collapsed="false"/>
    <row r="1044547" customFormat="false" ht="12.8" hidden="false" customHeight="true" outlineLevel="0" collapsed="false"/>
    <row r="1044548" customFormat="false" ht="12.8" hidden="false" customHeight="true" outlineLevel="0" collapsed="false"/>
    <row r="1044549" customFormat="false" ht="12.8" hidden="false" customHeight="true" outlineLevel="0" collapsed="false"/>
    <row r="1044550" customFormat="false" ht="12.8" hidden="false" customHeight="true" outlineLevel="0" collapsed="false"/>
    <row r="1044551" customFormat="false" ht="12.8" hidden="false" customHeight="true" outlineLevel="0" collapsed="false"/>
    <row r="1044552" customFormat="false" ht="12.8" hidden="false" customHeight="true" outlineLevel="0" collapsed="false"/>
    <row r="1044553" customFormat="false" ht="12.8" hidden="false" customHeight="true" outlineLevel="0" collapsed="false"/>
    <row r="1044554" customFormat="false" ht="12.8" hidden="false" customHeight="true" outlineLevel="0" collapsed="false"/>
    <row r="1044555" customFormat="false" ht="12.8" hidden="false" customHeight="true" outlineLevel="0" collapsed="false"/>
    <row r="1044556" customFormat="false" ht="12.8" hidden="false" customHeight="true" outlineLevel="0" collapsed="false"/>
    <row r="1044557" customFormat="false" ht="12.8" hidden="false" customHeight="true" outlineLevel="0" collapsed="false"/>
    <row r="1044558" customFormat="false" ht="12.8" hidden="false" customHeight="true" outlineLevel="0" collapsed="false"/>
    <row r="1044559" customFormat="false" ht="12.8" hidden="false" customHeight="true" outlineLevel="0" collapsed="false"/>
    <row r="1044560" customFormat="false" ht="12.8" hidden="false" customHeight="true" outlineLevel="0" collapsed="false"/>
    <row r="1044561" customFormat="false" ht="12.8" hidden="false" customHeight="true" outlineLevel="0" collapsed="false"/>
    <row r="1044562" customFormat="false" ht="12.8" hidden="false" customHeight="true" outlineLevel="0" collapsed="false"/>
    <row r="1044563" customFormat="false" ht="12.8" hidden="false" customHeight="true" outlineLevel="0" collapsed="false"/>
    <row r="1044564" customFormat="false" ht="12.8" hidden="false" customHeight="true" outlineLevel="0" collapsed="false"/>
    <row r="1044565" customFormat="false" ht="12.8" hidden="false" customHeight="true" outlineLevel="0" collapsed="false"/>
    <row r="1044566" customFormat="false" ht="12.8" hidden="false" customHeight="true" outlineLevel="0" collapsed="false"/>
    <row r="1044567" customFormat="false" ht="12.8" hidden="false" customHeight="true" outlineLevel="0" collapsed="false"/>
    <row r="1044568" customFormat="false" ht="12.8" hidden="false" customHeight="true" outlineLevel="0" collapsed="false"/>
    <row r="1044569" customFormat="false" ht="12.8" hidden="false" customHeight="true" outlineLevel="0" collapsed="false"/>
    <row r="1044570" customFormat="false" ht="12.8" hidden="false" customHeight="true" outlineLevel="0" collapsed="false"/>
    <row r="1044571" customFormat="false" ht="12.8" hidden="false" customHeight="true" outlineLevel="0" collapsed="false"/>
    <row r="1044572" customFormat="false" ht="12.8" hidden="false" customHeight="true" outlineLevel="0" collapsed="false"/>
    <row r="1044573" customFormat="false" ht="12.8" hidden="false" customHeight="true" outlineLevel="0" collapsed="false"/>
    <row r="1044574" customFormat="false" ht="12.8" hidden="false" customHeight="true" outlineLevel="0" collapsed="false"/>
    <row r="1044575" customFormat="false" ht="12.8" hidden="false" customHeight="true" outlineLevel="0" collapsed="false"/>
    <row r="1044576" customFormat="false" ht="12.8" hidden="false" customHeight="true" outlineLevel="0" collapsed="false"/>
    <row r="1044577" customFormat="false" ht="12.8" hidden="false" customHeight="true" outlineLevel="0" collapsed="false"/>
    <row r="1044578" customFormat="false" ht="12.8" hidden="false" customHeight="true" outlineLevel="0" collapsed="false"/>
    <row r="1044579" customFormat="false" ht="12.8" hidden="false" customHeight="true" outlineLevel="0" collapsed="false"/>
    <row r="1044580" customFormat="false" ht="12.8" hidden="false" customHeight="true" outlineLevel="0" collapsed="false"/>
    <row r="1044581" customFormat="false" ht="12.8" hidden="false" customHeight="true" outlineLevel="0" collapsed="false"/>
    <row r="1044582" customFormat="false" ht="12.8" hidden="false" customHeight="true" outlineLevel="0" collapsed="false"/>
    <row r="1044583" customFormat="false" ht="12.8" hidden="false" customHeight="true" outlineLevel="0" collapsed="false"/>
    <row r="1044584" customFormat="false" ht="12.8" hidden="false" customHeight="true" outlineLevel="0" collapsed="false"/>
    <row r="1044585" customFormat="false" ht="12.8" hidden="false" customHeight="true" outlineLevel="0" collapsed="false"/>
    <row r="1044586" customFormat="false" ht="12.8" hidden="false" customHeight="true" outlineLevel="0" collapsed="false"/>
    <row r="1044587" customFormat="false" ht="12.8" hidden="false" customHeight="true" outlineLevel="0" collapsed="false"/>
    <row r="1044588" customFormat="false" ht="12.8" hidden="false" customHeight="true" outlineLevel="0" collapsed="false"/>
    <row r="1044589" customFormat="false" ht="12.8" hidden="false" customHeight="true" outlineLevel="0" collapsed="false"/>
    <row r="1044590" customFormat="false" ht="12.8" hidden="false" customHeight="true" outlineLevel="0" collapsed="false"/>
    <row r="1044591" customFormat="false" ht="12.8" hidden="false" customHeight="true" outlineLevel="0" collapsed="false"/>
    <row r="1044592" customFormat="false" ht="12.8" hidden="false" customHeight="true" outlineLevel="0" collapsed="false"/>
    <row r="1044593" customFormat="false" ht="12.8" hidden="false" customHeight="true" outlineLevel="0" collapsed="false"/>
    <row r="1044594" customFormat="false" ht="12.8" hidden="false" customHeight="true" outlineLevel="0" collapsed="false"/>
    <row r="1044595" customFormat="false" ht="12.8" hidden="false" customHeight="true" outlineLevel="0" collapsed="false"/>
    <row r="1044596" customFormat="false" ht="12.8" hidden="false" customHeight="true" outlineLevel="0" collapsed="false"/>
    <row r="1044597" customFormat="false" ht="12.8" hidden="false" customHeight="true" outlineLevel="0" collapsed="false"/>
    <row r="1044598" customFormat="false" ht="12.8" hidden="false" customHeight="true" outlineLevel="0" collapsed="false"/>
    <row r="1044599" customFormat="false" ht="12.8" hidden="false" customHeight="true" outlineLevel="0" collapsed="false"/>
    <row r="1044600" customFormat="false" ht="12.8" hidden="false" customHeight="true" outlineLevel="0" collapsed="false"/>
    <row r="1044601" customFormat="false" ht="12.8" hidden="false" customHeight="true" outlineLevel="0" collapsed="false"/>
    <row r="1044602" customFormat="false" ht="12.8" hidden="false" customHeight="true" outlineLevel="0" collapsed="false"/>
    <row r="1044603" customFormat="false" ht="12.8" hidden="false" customHeight="true" outlineLevel="0" collapsed="false"/>
    <row r="1044604" customFormat="false" ht="12.8" hidden="false" customHeight="true" outlineLevel="0" collapsed="false"/>
    <row r="1044605" customFormat="false" ht="12.8" hidden="false" customHeight="true" outlineLevel="0" collapsed="false"/>
    <row r="1044606" customFormat="false" ht="12.8" hidden="false" customHeight="true" outlineLevel="0" collapsed="false"/>
    <row r="1044607" customFormat="false" ht="12.8" hidden="false" customHeight="true" outlineLevel="0" collapsed="false"/>
    <row r="1044608" customFormat="false" ht="12.8" hidden="false" customHeight="true" outlineLevel="0" collapsed="false"/>
    <row r="1044609" customFormat="false" ht="12.8" hidden="false" customHeight="true" outlineLevel="0" collapsed="false"/>
    <row r="1044610" customFormat="false" ht="12.8" hidden="false" customHeight="true" outlineLevel="0" collapsed="false"/>
    <row r="1044611" customFormat="false" ht="12.8" hidden="false" customHeight="true" outlineLevel="0" collapsed="false"/>
    <row r="1044612" customFormat="false" ht="12.8" hidden="false" customHeight="true" outlineLevel="0" collapsed="false"/>
    <row r="1044613" customFormat="false" ht="12.8" hidden="false" customHeight="true" outlineLevel="0" collapsed="false"/>
    <row r="1044614" customFormat="false" ht="12.8" hidden="false" customHeight="true" outlineLevel="0" collapsed="false"/>
    <row r="1044615" customFormat="false" ht="12.8" hidden="false" customHeight="true" outlineLevel="0" collapsed="false"/>
    <row r="1044616" customFormat="false" ht="12.8" hidden="false" customHeight="true" outlineLevel="0" collapsed="false"/>
    <row r="1044617" customFormat="false" ht="12.8" hidden="false" customHeight="true" outlineLevel="0" collapsed="false"/>
    <row r="1044618" customFormat="false" ht="12.8" hidden="false" customHeight="true" outlineLevel="0" collapsed="false"/>
    <row r="1044619" customFormat="false" ht="12.8" hidden="false" customHeight="true" outlineLevel="0" collapsed="false"/>
    <row r="1044620" customFormat="false" ht="12.8" hidden="false" customHeight="true" outlineLevel="0" collapsed="false"/>
    <row r="1044621" customFormat="false" ht="12.8" hidden="false" customHeight="true" outlineLevel="0" collapsed="false"/>
    <row r="1044622" customFormat="false" ht="12.8" hidden="false" customHeight="true" outlineLevel="0" collapsed="false"/>
    <row r="1044623" customFormat="false" ht="12.8" hidden="false" customHeight="true" outlineLevel="0" collapsed="false"/>
    <row r="1044624" customFormat="false" ht="12.8" hidden="false" customHeight="true" outlineLevel="0" collapsed="false"/>
    <row r="1044625" customFormat="false" ht="12.8" hidden="false" customHeight="true" outlineLevel="0" collapsed="false"/>
    <row r="1044626" customFormat="false" ht="12.8" hidden="false" customHeight="true" outlineLevel="0" collapsed="false"/>
    <row r="1044627" customFormat="false" ht="12.8" hidden="false" customHeight="true" outlineLevel="0" collapsed="false"/>
    <row r="1044628" customFormat="false" ht="12.8" hidden="false" customHeight="true" outlineLevel="0" collapsed="false"/>
    <row r="1044629" customFormat="false" ht="12.8" hidden="false" customHeight="true" outlineLevel="0" collapsed="false"/>
    <row r="1044630" customFormat="false" ht="12.8" hidden="false" customHeight="true" outlineLevel="0" collapsed="false"/>
    <row r="1044631" customFormat="false" ht="12.8" hidden="false" customHeight="true" outlineLevel="0" collapsed="false"/>
    <row r="1044632" customFormat="false" ht="12.8" hidden="false" customHeight="true" outlineLevel="0" collapsed="false"/>
    <row r="1044633" customFormat="false" ht="12.8" hidden="false" customHeight="true" outlineLevel="0" collapsed="false"/>
    <row r="1044634" customFormat="false" ht="12.8" hidden="false" customHeight="true" outlineLevel="0" collapsed="false"/>
    <row r="1044635" customFormat="false" ht="12.8" hidden="false" customHeight="true" outlineLevel="0" collapsed="false"/>
    <row r="1044636" customFormat="false" ht="12.8" hidden="false" customHeight="true" outlineLevel="0" collapsed="false"/>
    <row r="1044637" customFormat="false" ht="12.8" hidden="false" customHeight="true" outlineLevel="0" collapsed="false"/>
    <row r="1044638" customFormat="false" ht="12.8" hidden="false" customHeight="true" outlineLevel="0" collapsed="false"/>
    <row r="1044639" customFormat="false" ht="12.8" hidden="false" customHeight="true" outlineLevel="0" collapsed="false"/>
    <row r="1044640" customFormat="false" ht="12.8" hidden="false" customHeight="true" outlineLevel="0" collapsed="false"/>
    <row r="1044641" customFormat="false" ht="12.8" hidden="false" customHeight="true" outlineLevel="0" collapsed="false"/>
    <row r="1044642" customFormat="false" ht="12.8" hidden="false" customHeight="true" outlineLevel="0" collapsed="false"/>
    <row r="1044643" customFormat="false" ht="12.8" hidden="false" customHeight="true" outlineLevel="0" collapsed="false"/>
    <row r="1044644" customFormat="false" ht="12.8" hidden="false" customHeight="true" outlineLevel="0" collapsed="false"/>
    <row r="1044645" customFormat="false" ht="12.8" hidden="false" customHeight="true" outlineLevel="0" collapsed="false"/>
    <row r="1044646" customFormat="false" ht="12.8" hidden="false" customHeight="true" outlineLevel="0" collapsed="false"/>
    <row r="1044647" customFormat="false" ht="12.8" hidden="false" customHeight="true" outlineLevel="0" collapsed="false"/>
    <row r="1044648" customFormat="false" ht="12.8" hidden="false" customHeight="true" outlineLevel="0" collapsed="false"/>
    <row r="1044649" customFormat="false" ht="12.8" hidden="false" customHeight="true" outlineLevel="0" collapsed="false"/>
    <row r="1044650" customFormat="false" ht="12.8" hidden="false" customHeight="true" outlineLevel="0" collapsed="false"/>
    <row r="1044651" customFormat="false" ht="12.8" hidden="false" customHeight="true" outlineLevel="0" collapsed="false"/>
    <row r="1044652" customFormat="false" ht="12.8" hidden="false" customHeight="true" outlineLevel="0" collapsed="false"/>
    <row r="1044653" customFormat="false" ht="12.8" hidden="false" customHeight="true" outlineLevel="0" collapsed="false"/>
    <row r="1044654" customFormat="false" ht="12.8" hidden="false" customHeight="true" outlineLevel="0" collapsed="false"/>
    <row r="1044655" customFormat="false" ht="12.8" hidden="false" customHeight="true" outlineLevel="0" collapsed="false"/>
    <row r="1044656" customFormat="false" ht="12.8" hidden="false" customHeight="true" outlineLevel="0" collapsed="false"/>
    <row r="1044657" customFormat="false" ht="12.8" hidden="false" customHeight="true" outlineLevel="0" collapsed="false"/>
    <row r="1044658" customFormat="false" ht="12.8" hidden="false" customHeight="true" outlineLevel="0" collapsed="false"/>
    <row r="1044659" customFormat="false" ht="12.8" hidden="false" customHeight="true" outlineLevel="0" collapsed="false"/>
    <row r="1044660" customFormat="false" ht="12.8" hidden="false" customHeight="true" outlineLevel="0" collapsed="false"/>
    <row r="1044661" customFormat="false" ht="12.8" hidden="false" customHeight="true" outlineLevel="0" collapsed="false"/>
    <row r="1044662" customFormat="false" ht="12.8" hidden="false" customHeight="true" outlineLevel="0" collapsed="false"/>
    <row r="1044663" customFormat="false" ht="12.8" hidden="false" customHeight="true" outlineLevel="0" collapsed="false"/>
    <row r="1044664" customFormat="false" ht="12.8" hidden="false" customHeight="true" outlineLevel="0" collapsed="false"/>
    <row r="1044665" customFormat="false" ht="12.8" hidden="false" customHeight="true" outlineLevel="0" collapsed="false"/>
    <row r="1044666" customFormat="false" ht="12.8" hidden="false" customHeight="true" outlineLevel="0" collapsed="false"/>
    <row r="1044667" customFormat="false" ht="12.8" hidden="false" customHeight="true" outlineLevel="0" collapsed="false"/>
    <row r="1044668" customFormat="false" ht="12.8" hidden="false" customHeight="true" outlineLevel="0" collapsed="false"/>
    <row r="1044669" customFormat="false" ht="12.8" hidden="false" customHeight="true" outlineLevel="0" collapsed="false"/>
    <row r="1044670" customFormat="false" ht="12.8" hidden="false" customHeight="true" outlineLevel="0" collapsed="false"/>
    <row r="1044671" customFormat="false" ht="12.8" hidden="false" customHeight="true" outlineLevel="0" collapsed="false"/>
    <row r="1044672" customFormat="false" ht="12.8" hidden="false" customHeight="true" outlineLevel="0" collapsed="false"/>
    <row r="1044673" customFormat="false" ht="12.8" hidden="false" customHeight="true" outlineLevel="0" collapsed="false"/>
    <row r="1044674" customFormat="false" ht="12.8" hidden="false" customHeight="true" outlineLevel="0" collapsed="false"/>
    <row r="1044675" customFormat="false" ht="12.8" hidden="false" customHeight="true" outlineLevel="0" collapsed="false"/>
    <row r="1044676" customFormat="false" ht="12.8" hidden="false" customHeight="true" outlineLevel="0" collapsed="false"/>
    <row r="1044677" customFormat="false" ht="12.8" hidden="false" customHeight="true" outlineLevel="0" collapsed="false"/>
    <row r="1044678" customFormat="false" ht="12.8" hidden="false" customHeight="true" outlineLevel="0" collapsed="false"/>
    <row r="1044679" customFormat="false" ht="12.8" hidden="false" customHeight="true" outlineLevel="0" collapsed="false"/>
    <row r="1044680" customFormat="false" ht="12.8" hidden="false" customHeight="true" outlineLevel="0" collapsed="false"/>
    <row r="1044681" customFormat="false" ht="12.8" hidden="false" customHeight="true" outlineLevel="0" collapsed="false"/>
    <row r="1044682" customFormat="false" ht="12.8" hidden="false" customHeight="true" outlineLevel="0" collapsed="false"/>
    <row r="1044683" customFormat="false" ht="12.8" hidden="false" customHeight="true" outlineLevel="0" collapsed="false"/>
    <row r="1044684" customFormat="false" ht="12.8" hidden="false" customHeight="true" outlineLevel="0" collapsed="false"/>
    <row r="1044685" customFormat="false" ht="12.8" hidden="false" customHeight="true" outlineLevel="0" collapsed="false"/>
    <row r="1044686" customFormat="false" ht="12.8" hidden="false" customHeight="true" outlineLevel="0" collapsed="false"/>
    <row r="1044687" customFormat="false" ht="12.8" hidden="false" customHeight="true" outlineLevel="0" collapsed="false"/>
    <row r="1044688" customFormat="false" ht="12.8" hidden="false" customHeight="true" outlineLevel="0" collapsed="false"/>
    <row r="1044689" customFormat="false" ht="12.8" hidden="false" customHeight="true" outlineLevel="0" collapsed="false"/>
    <row r="1044690" customFormat="false" ht="12.8" hidden="false" customHeight="true" outlineLevel="0" collapsed="false"/>
    <row r="1044691" customFormat="false" ht="12.8" hidden="false" customHeight="true" outlineLevel="0" collapsed="false"/>
    <row r="1044692" customFormat="false" ht="12.8" hidden="false" customHeight="true" outlineLevel="0" collapsed="false"/>
    <row r="1044693" customFormat="false" ht="12.8" hidden="false" customHeight="true" outlineLevel="0" collapsed="false"/>
    <row r="1044694" customFormat="false" ht="12.8" hidden="false" customHeight="true" outlineLevel="0" collapsed="false"/>
    <row r="1044695" customFormat="false" ht="12.8" hidden="false" customHeight="true" outlineLevel="0" collapsed="false"/>
    <row r="1044696" customFormat="false" ht="12.8" hidden="false" customHeight="true" outlineLevel="0" collapsed="false"/>
    <row r="1044697" customFormat="false" ht="12.8" hidden="false" customHeight="true" outlineLevel="0" collapsed="false"/>
    <row r="1044698" customFormat="false" ht="12.8" hidden="false" customHeight="true" outlineLevel="0" collapsed="false"/>
    <row r="1044699" customFormat="false" ht="12.8" hidden="false" customHeight="true" outlineLevel="0" collapsed="false"/>
    <row r="1044700" customFormat="false" ht="12.8" hidden="false" customHeight="true" outlineLevel="0" collapsed="false"/>
    <row r="1044701" customFormat="false" ht="12.8" hidden="false" customHeight="true" outlineLevel="0" collapsed="false"/>
    <row r="1044702" customFormat="false" ht="12.8" hidden="false" customHeight="true" outlineLevel="0" collapsed="false"/>
    <row r="1044703" customFormat="false" ht="12.8" hidden="false" customHeight="true" outlineLevel="0" collapsed="false"/>
    <row r="1044704" customFormat="false" ht="12.8" hidden="false" customHeight="true" outlineLevel="0" collapsed="false"/>
    <row r="1044705" customFormat="false" ht="12.8" hidden="false" customHeight="true" outlineLevel="0" collapsed="false"/>
    <row r="1044706" customFormat="false" ht="12.8" hidden="false" customHeight="true" outlineLevel="0" collapsed="false"/>
    <row r="1044707" customFormat="false" ht="12.8" hidden="false" customHeight="true" outlineLevel="0" collapsed="false"/>
    <row r="1044708" customFormat="false" ht="12.8" hidden="false" customHeight="true" outlineLevel="0" collapsed="false"/>
    <row r="1044709" customFormat="false" ht="12.8" hidden="false" customHeight="true" outlineLevel="0" collapsed="false"/>
    <row r="1044710" customFormat="false" ht="12.8" hidden="false" customHeight="true" outlineLevel="0" collapsed="false"/>
    <row r="1044711" customFormat="false" ht="12.8" hidden="false" customHeight="true" outlineLevel="0" collapsed="false"/>
    <row r="1044712" customFormat="false" ht="12.8" hidden="false" customHeight="true" outlineLevel="0" collapsed="false"/>
    <row r="1044713" customFormat="false" ht="12.8" hidden="false" customHeight="true" outlineLevel="0" collapsed="false"/>
    <row r="1044714" customFormat="false" ht="12.8" hidden="false" customHeight="true" outlineLevel="0" collapsed="false"/>
    <row r="1044715" customFormat="false" ht="12.8" hidden="false" customHeight="true" outlineLevel="0" collapsed="false"/>
    <row r="1044716" customFormat="false" ht="12.8" hidden="false" customHeight="true" outlineLevel="0" collapsed="false"/>
    <row r="1044717" customFormat="false" ht="12.8" hidden="false" customHeight="true" outlineLevel="0" collapsed="false"/>
    <row r="1044718" customFormat="false" ht="12.8" hidden="false" customHeight="true" outlineLevel="0" collapsed="false"/>
    <row r="1044719" customFormat="false" ht="12.8" hidden="false" customHeight="true" outlineLevel="0" collapsed="false"/>
    <row r="1044720" customFormat="false" ht="12.8" hidden="false" customHeight="true" outlineLevel="0" collapsed="false"/>
    <row r="1044721" customFormat="false" ht="12.8" hidden="false" customHeight="true" outlineLevel="0" collapsed="false"/>
    <row r="1044722" customFormat="false" ht="12.8" hidden="false" customHeight="true" outlineLevel="0" collapsed="false"/>
    <row r="1044723" customFormat="false" ht="12.8" hidden="false" customHeight="true" outlineLevel="0" collapsed="false"/>
    <row r="1044724" customFormat="false" ht="12.8" hidden="false" customHeight="true" outlineLevel="0" collapsed="false"/>
    <row r="1044725" customFormat="false" ht="12.8" hidden="false" customHeight="true" outlineLevel="0" collapsed="false"/>
    <row r="1044726" customFormat="false" ht="12.8" hidden="false" customHeight="true" outlineLevel="0" collapsed="false"/>
    <row r="1044727" customFormat="false" ht="12.8" hidden="false" customHeight="true" outlineLevel="0" collapsed="false"/>
    <row r="1044728" customFormat="false" ht="12.8" hidden="false" customHeight="true" outlineLevel="0" collapsed="false"/>
    <row r="1044729" customFormat="false" ht="12.8" hidden="false" customHeight="true" outlineLevel="0" collapsed="false"/>
    <row r="1044730" customFormat="false" ht="12.8" hidden="false" customHeight="true" outlineLevel="0" collapsed="false"/>
    <row r="1044731" customFormat="false" ht="12.8" hidden="false" customHeight="true" outlineLevel="0" collapsed="false"/>
    <row r="1044732" customFormat="false" ht="12.8" hidden="false" customHeight="true" outlineLevel="0" collapsed="false"/>
    <row r="1044733" customFormat="false" ht="12.8" hidden="false" customHeight="true" outlineLevel="0" collapsed="false"/>
    <row r="1044734" customFormat="false" ht="12.8" hidden="false" customHeight="true" outlineLevel="0" collapsed="false"/>
    <row r="1044735" customFormat="false" ht="12.8" hidden="false" customHeight="true" outlineLevel="0" collapsed="false"/>
    <row r="1044736" customFormat="false" ht="12.8" hidden="false" customHeight="true" outlineLevel="0" collapsed="false"/>
    <row r="1044737" customFormat="false" ht="12.8" hidden="false" customHeight="true" outlineLevel="0" collapsed="false"/>
    <row r="1044738" customFormat="false" ht="12.8" hidden="false" customHeight="true" outlineLevel="0" collapsed="false"/>
    <row r="1044739" customFormat="false" ht="12.8" hidden="false" customHeight="true" outlineLevel="0" collapsed="false"/>
    <row r="1044740" customFormat="false" ht="12.8" hidden="false" customHeight="true" outlineLevel="0" collapsed="false"/>
    <row r="1044741" customFormat="false" ht="12.8" hidden="false" customHeight="true" outlineLevel="0" collapsed="false"/>
    <row r="1044742" customFormat="false" ht="12.8" hidden="false" customHeight="true" outlineLevel="0" collapsed="false"/>
    <row r="1044743" customFormat="false" ht="12.8" hidden="false" customHeight="true" outlineLevel="0" collapsed="false"/>
    <row r="1044744" customFormat="false" ht="12.8" hidden="false" customHeight="true" outlineLevel="0" collapsed="false"/>
    <row r="1044745" customFormat="false" ht="12.8" hidden="false" customHeight="true" outlineLevel="0" collapsed="false"/>
    <row r="1044746" customFormat="false" ht="12.8" hidden="false" customHeight="true" outlineLevel="0" collapsed="false"/>
    <row r="1044747" customFormat="false" ht="12.8" hidden="false" customHeight="true" outlineLevel="0" collapsed="false"/>
    <row r="1044748" customFormat="false" ht="12.8" hidden="false" customHeight="true" outlineLevel="0" collapsed="false"/>
    <row r="1044749" customFormat="false" ht="12.8" hidden="false" customHeight="true" outlineLevel="0" collapsed="false"/>
    <row r="1044750" customFormat="false" ht="12.8" hidden="false" customHeight="true" outlineLevel="0" collapsed="false"/>
    <row r="1044751" customFormat="false" ht="12.8" hidden="false" customHeight="true" outlineLevel="0" collapsed="false"/>
    <row r="1044752" customFormat="false" ht="12.8" hidden="false" customHeight="true" outlineLevel="0" collapsed="false"/>
    <row r="1044753" customFormat="false" ht="12.8" hidden="false" customHeight="true" outlineLevel="0" collapsed="false"/>
    <row r="1044754" customFormat="false" ht="12.8" hidden="false" customHeight="true" outlineLevel="0" collapsed="false"/>
    <row r="1044755" customFormat="false" ht="12.8" hidden="false" customHeight="true" outlineLevel="0" collapsed="false"/>
    <row r="1044756" customFormat="false" ht="12.8" hidden="false" customHeight="true" outlineLevel="0" collapsed="false"/>
    <row r="1044757" customFormat="false" ht="12.8" hidden="false" customHeight="true" outlineLevel="0" collapsed="false"/>
    <row r="1044758" customFormat="false" ht="12.8" hidden="false" customHeight="true" outlineLevel="0" collapsed="false"/>
    <row r="1044759" customFormat="false" ht="12.8" hidden="false" customHeight="true" outlineLevel="0" collapsed="false"/>
    <row r="1044760" customFormat="false" ht="12.8" hidden="false" customHeight="true" outlineLevel="0" collapsed="false"/>
    <row r="1044761" customFormat="false" ht="12.8" hidden="false" customHeight="true" outlineLevel="0" collapsed="false"/>
    <row r="1044762" customFormat="false" ht="12.8" hidden="false" customHeight="true" outlineLevel="0" collapsed="false"/>
    <row r="1044763" customFormat="false" ht="12.8" hidden="false" customHeight="true" outlineLevel="0" collapsed="false"/>
    <row r="1044764" customFormat="false" ht="12.8" hidden="false" customHeight="true" outlineLevel="0" collapsed="false"/>
    <row r="1044765" customFormat="false" ht="12.8" hidden="false" customHeight="true" outlineLevel="0" collapsed="false"/>
    <row r="1044766" customFormat="false" ht="12.8" hidden="false" customHeight="true" outlineLevel="0" collapsed="false"/>
    <row r="1044767" customFormat="false" ht="12.8" hidden="false" customHeight="true" outlineLevel="0" collapsed="false"/>
    <row r="1044768" customFormat="false" ht="12.8" hidden="false" customHeight="true" outlineLevel="0" collapsed="false"/>
    <row r="1044769" customFormat="false" ht="12.8" hidden="false" customHeight="true" outlineLevel="0" collapsed="false"/>
    <row r="1044770" customFormat="false" ht="12.8" hidden="false" customHeight="true" outlineLevel="0" collapsed="false"/>
    <row r="1044771" customFormat="false" ht="12.8" hidden="false" customHeight="true" outlineLevel="0" collapsed="false"/>
    <row r="1044772" customFormat="false" ht="12.8" hidden="false" customHeight="true" outlineLevel="0" collapsed="false"/>
    <row r="1044773" customFormat="false" ht="12.8" hidden="false" customHeight="true" outlineLevel="0" collapsed="false"/>
    <row r="1044774" customFormat="false" ht="12.8" hidden="false" customHeight="true" outlineLevel="0" collapsed="false"/>
    <row r="1044775" customFormat="false" ht="12.8" hidden="false" customHeight="true" outlineLevel="0" collapsed="false"/>
    <row r="1044776" customFormat="false" ht="12.8" hidden="false" customHeight="true" outlineLevel="0" collapsed="false"/>
    <row r="1044777" customFormat="false" ht="12.8" hidden="false" customHeight="true" outlineLevel="0" collapsed="false"/>
    <row r="1044778" customFormat="false" ht="12.8" hidden="false" customHeight="true" outlineLevel="0" collapsed="false"/>
    <row r="1044779" customFormat="false" ht="12.8" hidden="false" customHeight="true" outlineLevel="0" collapsed="false"/>
    <row r="1044780" customFormat="false" ht="12.8" hidden="false" customHeight="true" outlineLevel="0" collapsed="false"/>
    <row r="1044781" customFormat="false" ht="12.8" hidden="false" customHeight="true" outlineLevel="0" collapsed="false"/>
    <row r="1044782" customFormat="false" ht="12.8" hidden="false" customHeight="true" outlineLevel="0" collapsed="false"/>
    <row r="1044783" customFormat="false" ht="12.8" hidden="false" customHeight="true" outlineLevel="0" collapsed="false"/>
    <row r="1044784" customFormat="false" ht="12.8" hidden="false" customHeight="true" outlineLevel="0" collapsed="false"/>
    <row r="1044785" customFormat="false" ht="12.8" hidden="false" customHeight="true" outlineLevel="0" collapsed="false"/>
    <row r="1044786" customFormat="false" ht="12.8" hidden="false" customHeight="true" outlineLevel="0" collapsed="false"/>
    <row r="1044787" customFormat="false" ht="12.8" hidden="false" customHeight="true" outlineLevel="0" collapsed="false"/>
    <row r="1044788" customFormat="false" ht="12.8" hidden="false" customHeight="true" outlineLevel="0" collapsed="false"/>
    <row r="1044789" customFormat="false" ht="12.8" hidden="false" customHeight="true" outlineLevel="0" collapsed="false"/>
    <row r="1044790" customFormat="false" ht="12.8" hidden="false" customHeight="true" outlineLevel="0" collapsed="false"/>
    <row r="1044791" customFormat="false" ht="12.8" hidden="false" customHeight="true" outlineLevel="0" collapsed="false"/>
    <row r="1044792" customFormat="false" ht="12.8" hidden="false" customHeight="true" outlineLevel="0" collapsed="false"/>
    <row r="1044793" customFormat="false" ht="12.8" hidden="false" customHeight="true" outlineLevel="0" collapsed="false"/>
    <row r="1044794" customFormat="false" ht="12.8" hidden="false" customHeight="true" outlineLevel="0" collapsed="false"/>
    <row r="1044795" customFormat="false" ht="12.8" hidden="false" customHeight="true" outlineLevel="0" collapsed="false"/>
    <row r="1044796" customFormat="false" ht="12.8" hidden="false" customHeight="true" outlineLevel="0" collapsed="false"/>
    <row r="1044797" customFormat="false" ht="12.8" hidden="false" customHeight="true" outlineLevel="0" collapsed="false"/>
    <row r="1044798" customFormat="false" ht="12.8" hidden="false" customHeight="true" outlineLevel="0" collapsed="false"/>
    <row r="1044799" customFormat="false" ht="12.8" hidden="false" customHeight="true" outlineLevel="0" collapsed="false"/>
    <row r="1044800" customFormat="false" ht="12.8" hidden="false" customHeight="true" outlineLevel="0" collapsed="false"/>
    <row r="1044801" customFormat="false" ht="12.8" hidden="false" customHeight="true" outlineLevel="0" collapsed="false"/>
    <row r="1044802" customFormat="false" ht="12.8" hidden="false" customHeight="true" outlineLevel="0" collapsed="false"/>
    <row r="1044803" customFormat="false" ht="12.8" hidden="false" customHeight="true" outlineLevel="0" collapsed="false"/>
    <row r="1044804" customFormat="false" ht="12.8" hidden="false" customHeight="true" outlineLevel="0" collapsed="false"/>
    <row r="1044805" customFormat="false" ht="12.8" hidden="false" customHeight="true" outlineLevel="0" collapsed="false"/>
    <row r="1044806" customFormat="false" ht="12.8" hidden="false" customHeight="true" outlineLevel="0" collapsed="false"/>
    <row r="1044807" customFormat="false" ht="12.8" hidden="false" customHeight="true" outlineLevel="0" collapsed="false"/>
    <row r="1044808" customFormat="false" ht="12.8" hidden="false" customHeight="true" outlineLevel="0" collapsed="false"/>
    <row r="1044809" customFormat="false" ht="12.8" hidden="false" customHeight="true" outlineLevel="0" collapsed="false"/>
    <row r="1044810" customFormat="false" ht="12.8" hidden="false" customHeight="true" outlineLevel="0" collapsed="false"/>
    <row r="1044811" customFormat="false" ht="12.8" hidden="false" customHeight="true" outlineLevel="0" collapsed="false"/>
    <row r="1044812" customFormat="false" ht="12.8" hidden="false" customHeight="true" outlineLevel="0" collapsed="false"/>
    <row r="1044813" customFormat="false" ht="12.8" hidden="false" customHeight="true" outlineLevel="0" collapsed="false"/>
    <row r="1044814" customFormat="false" ht="12.8" hidden="false" customHeight="true" outlineLevel="0" collapsed="false"/>
    <row r="1044815" customFormat="false" ht="12.8" hidden="false" customHeight="true" outlineLevel="0" collapsed="false"/>
    <row r="1044816" customFormat="false" ht="12.8" hidden="false" customHeight="true" outlineLevel="0" collapsed="false"/>
    <row r="1044817" customFormat="false" ht="12.8" hidden="false" customHeight="true" outlineLevel="0" collapsed="false"/>
    <row r="1044818" customFormat="false" ht="12.8" hidden="false" customHeight="true" outlineLevel="0" collapsed="false"/>
    <row r="1044819" customFormat="false" ht="12.8" hidden="false" customHeight="true" outlineLevel="0" collapsed="false"/>
    <row r="1044820" customFormat="false" ht="12.8" hidden="false" customHeight="true" outlineLevel="0" collapsed="false"/>
    <row r="1044821" customFormat="false" ht="12.8" hidden="false" customHeight="true" outlineLevel="0" collapsed="false"/>
    <row r="1044822" customFormat="false" ht="12.8" hidden="false" customHeight="true" outlineLevel="0" collapsed="false"/>
    <row r="1044823" customFormat="false" ht="12.8" hidden="false" customHeight="true" outlineLevel="0" collapsed="false"/>
    <row r="1044824" customFormat="false" ht="12.8" hidden="false" customHeight="true" outlineLevel="0" collapsed="false"/>
    <row r="1044825" customFormat="false" ht="12.8" hidden="false" customHeight="true" outlineLevel="0" collapsed="false"/>
    <row r="1044826" customFormat="false" ht="12.8" hidden="false" customHeight="true" outlineLevel="0" collapsed="false"/>
    <row r="1044827" customFormat="false" ht="12.8" hidden="false" customHeight="true" outlineLevel="0" collapsed="false"/>
    <row r="1044828" customFormat="false" ht="12.8" hidden="false" customHeight="true" outlineLevel="0" collapsed="false"/>
    <row r="1044829" customFormat="false" ht="12.8" hidden="false" customHeight="true" outlineLevel="0" collapsed="false"/>
    <row r="1044830" customFormat="false" ht="12.8" hidden="false" customHeight="true" outlineLevel="0" collapsed="false"/>
    <row r="1044831" customFormat="false" ht="12.8" hidden="false" customHeight="true" outlineLevel="0" collapsed="false"/>
    <row r="1044832" customFormat="false" ht="12.8" hidden="false" customHeight="true" outlineLevel="0" collapsed="false"/>
    <row r="1044833" customFormat="false" ht="12.8" hidden="false" customHeight="true" outlineLevel="0" collapsed="false"/>
    <row r="1044834" customFormat="false" ht="12.8" hidden="false" customHeight="true" outlineLevel="0" collapsed="false"/>
    <row r="1044835" customFormat="false" ht="12.8" hidden="false" customHeight="true" outlineLevel="0" collapsed="false"/>
    <row r="1044836" customFormat="false" ht="12.8" hidden="false" customHeight="true" outlineLevel="0" collapsed="false"/>
    <row r="1044837" customFormat="false" ht="12.8" hidden="false" customHeight="true" outlineLevel="0" collapsed="false"/>
    <row r="1044838" customFormat="false" ht="12.8" hidden="false" customHeight="true" outlineLevel="0" collapsed="false"/>
    <row r="1044839" customFormat="false" ht="12.8" hidden="false" customHeight="true" outlineLevel="0" collapsed="false"/>
    <row r="1044840" customFormat="false" ht="12.8" hidden="false" customHeight="true" outlineLevel="0" collapsed="false"/>
    <row r="1044841" customFormat="false" ht="12.8" hidden="false" customHeight="true" outlineLevel="0" collapsed="false"/>
    <row r="1044842" customFormat="false" ht="12.8" hidden="false" customHeight="true" outlineLevel="0" collapsed="false"/>
    <row r="1044843" customFormat="false" ht="12.8" hidden="false" customHeight="true" outlineLevel="0" collapsed="false"/>
    <row r="1044844" customFormat="false" ht="12.8" hidden="false" customHeight="true" outlineLevel="0" collapsed="false"/>
    <row r="1044845" customFormat="false" ht="12.8" hidden="false" customHeight="true" outlineLevel="0" collapsed="false"/>
    <row r="1044846" customFormat="false" ht="12.8" hidden="false" customHeight="true" outlineLevel="0" collapsed="false"/>
    <row r="1044847" customFormat="false" ht="12.8" hidden="false" customHeight="true" outlineLevel="0" collapsed="false"/>
    <row r="1044848" customFormat="false" ht="12.8" hidden="false" customHeight="true" outlineLevel="0" collapsed="false"/>
    <row r="1044849" customFormat="false" ht="12.8" hidden="false" customHeight="true" outlineLevel="0" collapsed="false"/>
    <row r="1044850" customFormat="false" ht="12.8" hidden="false" customHeight="true" outlineLevel="0" collapsed="false"/>
    <row r="1044851" customFormat="false" ht="12.8" hidden="false" customHeight="true" outlineLevel="0" collapsed="false"/>
    <row r="1044852" customFormat="false" ht="12.8" hidden="false" customHeight="true" outlineLevel="0" collapsed="false"/>
    <row r="1044853" customFormat="false" ht="12.8" hidden="false" customHeight="true" outlineLevel="0" collapsed="false"/>
    <row r="1044854" customFormat="false" ht="12.8" hidden="false" customHeight="true" outlineLevel="0" collapsed="false"/>
    <row r="1044855" customFormat="false" ht="12.8" hidden="false" customHeight="true" outlineLevel="0" collapsed="false"/>
    <row r="1044856" customFormat="false" ht="12.8" hidden="false" customHeight="true" outlineLevel="0" collapsed="false"/>
    <row r="1044857" customFormat="false" ht="12.8" hidden="false" customHeight="true" outlineLevel="0" collapsed="false"/>
    <row r="1044858" customFormat="false" ht="12.8" hidden="false" customHeight="true" outlineLevel="0" collapsed="false"/>
    <row r="1044859" customFormat="false" ht="12.8" hidden="false" customHeight="true" outlineLevel="0" collapsed="false"/>
    <row r="1044860" customFormat="false" ht="12.8" hidden="false" customHeight="true" outlineLevel="0" collapsed="false"/>
    <row r="1044861" customFormat="false" ht="12.8" hidden="false" customHeight="true" outlineLevel="0" collapsed="false"/>
    <row r="1044862" customFormat="false" ht="12.8" hidden="false" customHeight="true" outlineLevel="0" collapsed="false"/>
    <row r="1044863" customFormat="false" ht="12.8" hidden="false" customHeight="true" outlineLevel="0" collapsed="false"/>
    <row r="1044864" customFormat="false" ht="12.8" hidden="false" customHeight="true" outlineLevel="0" collapsed="false"/>
    <row r="1044865" customFormat="false" ht="12.8" hidden="false" customHeight="true" outlineLevel="0" collapsed="false"/>
    <row r="1044866" customFormat="false" ht="12.8" hidden="false" customHeight="true" outlineLevel="0" collapsed="false"/>
    <row r="1044867" customFormat="false" ht="12.8" hidden="false" customHeight="true" outlineLevel="0" collapsed="false"/>
    <row r="1044868" customFormat="false" ht="12.8" hidden="false" customHeight="true" outlineLevel="0" collapsed="false"/>
    <row r="1044869" customFormat="false" ht="12.8" hidden="false" customHeight="true" outlineLevel="0" collapsed="false"/>
    <row r="1044870" customFormat="false" ht="12.8" hidden="false" customHeight="true" outlineLevel="0" collapsed="false"/>
    <row r="1044871" customFormat="false" ht="12.8" hidden="false" customHeight="true" outlineLevel="0" collapsed="false"/>
    <row r="1044872" customFormat="false" ht="12.8" hidden="false" customHeight="true" outlineLevel="0" collapsed="false"/>
    <row r="1044873" customFormat="false" ht="12.8" hidden="false" customHeight="true" outlineLevel="0" collapsed="false"/>
    <row r="1044874" customFormat="false" ht="12.8" hidden="false" customHeight="true" outlineLevel="0" collapsed="false"/>
    <row r="1044875" customFormat="false" ht="12.8" hidden="false" customHeight="true" outlineLevel="0" collapsed="false"/>
    <row r="1044876" customFormat="false" ht="12.8" hidden="false" customHeight="true" outlineLevel="0" collapsed="false"/>
    <row r="1044877" customFormat="false" ht="12.8" hidden="false" customHeight="true" outlineLevel="0" collapsed="false"/>
    <row r="1044878" customFormat="false" ht="12.8" hidden="false" customHeight="true" outlineLevel="0" collapsed="false"/>
    <row r="1044879" customFormat="false" ht="12.8" hidden="false" customHeight="true" outlineLevel="0" collapsed="false"/>
    <row r="1044880" customFormat="false" ht="12.8" hidden="false" customHeight="true" outlineLevel="0" collapsed="false"/>
    <row r="1044881" customFormat="false" ht="12.8" hidden="false" customHeight="true" outlineLevel="0" collapsed="false"/>
    <row r="1044882" customFormat="false" ht="12.8" hidden="false" customHeight="true" outlineLevel="0" collapsed="false"/>
    <row r="1044883" customFormat="false" ht="12.8" hidden="false" customHeight="true" outlineLevel="0" collapsed="false"/>
    <row r="1044884" customFormat="false" ht="12.8" hidden="false" customHeight="true" outlineLevel="0" collapsed="false"/>
    <row r="1044885" customFormat="false" ht="12.8" hidden="false" customHeight="true" outlineLevel="0" collapsed="false"/>
    <row r="1044886" customFormat="false" ht="12.8" hidden="false" customHeight="true" outlineLevel="0" collapsed="false"/>
    <row r="1044887" customFormat="false" ht="12.8" hidden="false" customHeight="true" outlineLevel="0" collapsed="false"/>
    <row r="1044888" customFormat="false" ht="12.8" hidden="false" customHeight="true" outlineLevel="0" collapsed="false"/>
    <row r="1044889" customFormat="false" ht="12.8" hidden="false" customHeight="true" outlineLevel="0" collapsed="false"/>
    <row r="1044890" customFormat="false" ht="12.8" hidden="false" customHeight="true" outlineLevel="0" collapsed="false"/>
    <row r="1044891" customFormat="false" ht="12.8" hidden="false" customHeight="true" outlineLevel="0" collapsed="false"/>
    <row r="1044892" customFormat="false" ht="12.8" hidden="false" customHeight="true" outlineLevel="0" collapsed="false"/>
    <row r="1044893" customFormat="false" ht="12.8" hidden="false" customHeight="true" outlineLevel="0" collapsed="false"/>
    <row r="1044894" customFormat="false" ht="12.8" hidden="false" customHeight="true" outlineLevel="0" collapsed="false"/>
    <row r="1044895" customFormat="false" ht="12.8" hidden="false" customHeight="true" outlineLevel="0" collapsed="false"/>
    <row r="1044896" customFormat="false" ht="12.8" hidden="false" customHeight="true" outlineLevel="0" collapsed="false"/>
    <row r="1044897" customFormat="false" ht="12.8" hidden="false" customHeight="true" outlineLevel="0" collapsed="false"/>
    <row r="1044898" customFormat="false" ht="12.8" hidden="false" customHeight="true" outlineLevel="0" collapsed="false"/>
    <row r="1044899" customFormat="false" ht="12.8" hidden="false" customHeight="true" outlineLevel="0" collapsed="false"/>
    <row r="1044900" customFormat="false" ht="12.8" hidden="false" customHeight="true" outlineLevel="0" collapsed="false"/>
    <row r="1044901" customFormat="false" ht="12.8" hidden="false" customHeight="true" outlineLevel="0" collapsed="false"/>
    <row r="1044902" customFormat="false" ht="12.8" hidden="false" customHeight="true" outlineLevel="0" collapsed="false"/>
    <row r="1044903" customFormat="false" ht="12.8" hidden="false" customHeight="true" outlineLevel="0" collapsed="false"/>
    <row r="1044904" customFormat="false" ht="12.8" hidden="false" customHeight="true" outlineLevel="0" collapsed="false"/>
    <row r="1044905" customFormat="false" ht="12.8" hidden="false" customHeight="true" outlineLevel="0" collapsed="false"/>
    <row r="1044906" customFormat="false" ht="12.8" hidden="false" customHeight="true" outlineLevel="0" collapsed="false"/>
    <row r="1044907" customFormat="false" ht="12.8" hidden="false" customHeight="true" outlineLevel="0" collapsed="false"/>
    <row r="1044908" customFormat="false" ht="12.8" hidden="false" customHeight="true" outlineLevel="0" collapsed="false"/>
    <row r="1044909" customFormat="false" ht="12.8" hidden="false" customHeight="true" outlineLevel="0" collapsed="false"/>
    <row r="1044910" customFormat="false" ht="12.8" hidden="false" customHeight="true" outlineLevel="0" collapsed="false"/>
    <row r="1044911" customFormat="false" ht="12.8" hidden="false" customHeight="true" outlineLevel="0" collapsed="false"/>
    <row r="1044912" customFormat="false" ht="12.8" hidden="false" customHeight="true" outlineLevel="0" collapsed="false"/>
    <row r="1044913" customFormat="false" ht="12.8" hidden="false" customHeight="true" outlineLevel="0" collapsed="false"/>
    <row r="1044914" customFormat="false" ht="12.8" hidden="false" customHeight="true" outlineLevel="0" collapsed="false"/>
    <row r="1044915" customFormat="false" ht="12.8" hidden="false" customHeight="true" outlineLevel="0" collapsed="false"/>
    <row r="1044916" customFormat="false" ht="12.8" hidden="false" customHeight="true" outlineLevel="0" collapsed="false"/>
    <row r="1044917" customFormat="false" ht="12.8" hidden="false" customHeight="true" outlineLevel="0" collapsed="false"/>
    <row r="1044918" customFormat="false" ht="12.8" hidden="false" customHeight="true" outlineLevel="0" collapsed="false"/>
    <row r="1044919" customFormat="false" ht="12.8" hidden="false" customHeight="true" outlineLevel="0" collapsed="false"/>
    <row r="1044920" customFormat="false" ht="12.8" hidden="false" customHeight="true" outlineLevel="0" collapsed="false"/>
    <row r="1044921" customFormat="false" ht="12.8" hidden="false" customHeight="true" outlineLevel="0" collapsed="false"/>
    <row r="1044922" customFormat="false" ht="12.8" hidden="false" customHeight="true" outlineLevel="0" collapsed="false"/>
    <row r="1044923" customFormat="false" ht="12.8" hidden="false" customHeight="true" outlineLevel="0" collapsed="false"/>
    <row r="1044924" customFormat="false" ht="12.8" hidden="false" customHeight="true" outlineLevel="0" collapsed="false"/>
    <row r="1044925" customFormat="false" ht="12.8" hidden="false" customHeight="true" outlineLevel="0" collapsed="false"/>
    <row r="1044926" customFormat="false" ht="12.8" hidden="false" customHeight="true" outlineLevel="0" collapsed="false"/>
    <row r="1044927" customFormat="false" ht="12.8" hidden="false" customHeight="true" outlineLevel="0" collapsed="false"/>
    <row r="1044928" customFormat="false" ht="12.8" hidden="false" customHeight="true" outlineLevel="0" collapsed="false"/>
    <row r="1044929" customFormat="false" ht="12.8" hidden="false" customHeight="true" outlineLevel="0" collapsed="false"/>
    <row r="1044930" customFormat="false" ht="12.8" hidden="false" customHeight="true" outlineLevel="0" collapsed="false"/>
    <row r="1044931" customFormat="false" ht="12.8" hidden="false" customHeight="true" outlineLevel="0" collapsed="false"/>
    <row r="1044932" customFormat="false" ht="12.8" hidden="false" customHeight="true" outlineLevel="0" collapsed="false"/>
    <row r="1044933" customFormat="false" ht="12.8" hidden="false" customHeight="true" outlineLevel="0" collapsed="false"/>
    <row r="1044934" customFormat="false" ht="12.8" hidden="false" customHeight="true" outlineLevel="0" collapsed="false"/>
    <row r="1044935" customFormat="false" ht="12.8" hidden="false" customHeight="true" outlineLevel="0" collapsed="false"/>
    <row r="1044936" customFormat="false" ht="12.8" hidden="false" customHeight="true" outlineLevel="0" collapsed="false"/>
    <row r="1044937" customFormat="false" ht="12.8" hidden="false" customHeight="true" outlineLevel="0" collapsed="false"/>
    <row r="1044938" customFormat="false" ht="12.8" hidden="false" customHeight="true" outlineLevel="0" collapsed="false"/>
    <row r="1044939" customFormat="false" ht="12.8" hidden="false" customHeight="true" outlineLevel="0" collapsed="false"/>
    <row r="1044940" customFormat="false" ht="12.8" hidden="false" customHeight="true" outlineLevel="0" collapsed="false"/>
    <row r="1044941" customFormat="false" ht="12.8" hidden="false" customHeight="true" outlineLevel="0" collapsed="false"/>
    <row r="1044942" customFormat="false" ht="12.8" hidden="false" customHeight="true" outlineLevel="0" collapsed="false"/>
    <row r="1044943" customFormat="false" ht="12.8" hidden="false" customHeight="true" outlineLevel="0" collapsed="false"/>
    <row r="1044944" customFormat="false" ht="12.8" hidden="false" customHeight="true" outlineLevel="0" collapsed="false"/>
    <row r="1044945" customFormat="false" ht="12.8" hidden="false" customHeight="true" outlineLevel="0" collapsed="false"/>
    <row r="1044946" customFormat="false" ht="12.8" hidden="false" customHeight="true" outlineLevel="0" collapsed="false"/>
    <row r="1044947" customFormat="false" ht="12.8" hidden="false" customHeight="true" outlineLevel="0" collapsed="false"/>
    <row r="1044948" customFormat="false" ht="12.8" hidden="false" customHeight="true" outlineLevel="0" collapsed="false"/>
    <row r="1044949" customFormat="false" ht="12.8" hidden="false" customHeight="true" outlineLevel="0" collapsed="false"/>
    <row r="1044950" customFormat="false" ht="12.8" hidden="false" customHeight="true" outlineLevel="0" collapsed="false"/>
    <row r="1044951" customFormat="false" ht="12.8" hidden="false" customHeight="true" outlineLevel="0" collapsed="false"/>
    <row r="1044952" customFormat="false" ht="12.8" hidden="false" customHeight="true" outlineLevel="0" collapsed="false"/>
    <row r="1044953" customFormat="false" ht="12.8" hidden="false" customHeight="true" outlineLevel="0" collapsed="false"/>
    <row r="1044954" customFormat="false" ht="12.8" hidden="false" customHeight="true" outlineLevel="0" collapsed="false"/>
    <row r="1044955" customFormat="false" ht="12.8" hidden="false" customHeight="true" outlineLevel="0" collapsed="false"/>
    <row r="1044956" customFormat="false" ht="12.8" hidden="false" customHeight="true" outlineLevel="0" collapsed="false"/>
    <row r="1044957" customFormat="false" ht="12.8" hidden="false" customHeight="true" outlineLevel="0" collapsed="false"/>
    <row r="1044958" customFormat="false" ht="12.8" hidden="false" customHeight="true" outlineLevel="0" collapsed="false"/>
    <row r="1044959" customFormat="false" ht="12.8" hidden="false" customHeight="true" outlineLevel="0" collapsed="false"/>
    <row r="1044960" customFormat="false" ht="12.8" hidden="false" customHeight="true" outlineLevel="0" collapsed="false"/>
    <row r="1044961" customFormat="false" ht="12.8" hidden="false" customHeight="true" outlineLevel="0" collapsed="false"/>
    <row r="1044962" customFormat="false" ht="12.8" hidden="false" customHeight="true" outlineLevel="0" collapsed="false"/>
    <row r="1044963" customFormat="false" ht="12.8" hidden="false" customHeight="true" outlineLevel="0" collapsed="false"/>
    <row r="1044964" customFormat="false" ht="12.8" hidden="false" customHeight="true" outlineLevel="0" collapsed="false"/>
    <row r="1044965" customFormat="false" ht="12.8" hidden="false" customHeight="true" outlineLevel="0" collapsed="false"/>
    <row r="1044966" customFormat="false" ht="12.8" hidden="false" customHeight="true" outlineLevel="0" collapsed="false"/>
    <row r="1044967" customFormat="false" ht="12.8" hidden="false" customHeight="true" outlineLevel="0" collapsed="false"/>
    <row r="1044968" customFormat="false" ht="12.8" hidden="false" customHeight="true" outlineLevel="0" collapsed="false"/>
    <row r="1044969" customFormat="false" ht="12.8" hidden="false" customHeight="true" outlineLevel="0" collapsed="false"/>
    <row r="1044970" customFormat="false" ht="12.8" hidden="false" customHeight="true" outlineLevel="0" collapsed="false"/>
    <row r="1044971" customFormat="false" ht="12.8" hidden="false" customHeight="true" outlineLevel="0" collapsed="false"/>
    <row r="1044972" customFormat="false" ht="12.8" hidden="false" customHeight="true" outlineLevel="0" collapsed="false"/>
    <row r="1044973" customFormat="false" ht="12.8" hidden="false" customHeight="true" outlineLevel="0" collapsed="false"/>
    <row r="1044974" customFormat="false" ht="12.8" hidden="false" customHeight="true" outlineLevel="0" collapsed="false"/>
    <row r="1044975" customFormat="false" ht="12.8" hidden="false" customHeight="true" outlineLevel="0" collapsed="false"/>
    <row r="1044976" customFormat="false" ht="12.8" hidden="false" customHeight="true" outlineLevel="0" collapsed="false"/>
    <row r="1044977" customFormat="false" ht="12.8" hidden="false" customHeight="true" outlineLevel="0" collapsed="false"/>
    <row r="1044978" customFormat="false" ht="12.8" hidden="false" customHeight="true" outlineLevel="0" collapsed="false"/>
    <row r="1044979" customFormat="false" ht="12.8" hidden="false" customHeight="true" outlineLevel="0" collapsed="false"/>
    <row r="1044980" customFormat="false" ht="12.8" hidden="false" customHeight="true" outlineLevel="0" collapsed="false"/>
    <row r="1044981" customFormat="false" ht="12.8" hidden="false" customHeight="true" outlineLevel="0" collapsed="false"/>
    <row r="1044982" customFormat="false" ht="12.8" hidden="false" customHeight="true" outlineLevel="0" collapsed="false"/>
    <row r="1044983" customFormat="false" ht="12.8" hidden="false" customHeight="true" outlineLevel="0" collapsed="false"/>
    <row r="1044984" customFormat="false" ht="12.8" hidden="false" customHeight="true" outlineLevel="0" collapsed="false"/>
    <row r="1044985" customFormat="false" ht="12.8" hidden="false" customHeight="true" outlineLevel="0" collapsed="false"/>
    <row r="1044986" customFormat="false" ht="12.8" hidden="false" customHeight="true" outlineLevel="0" collapsed="false"/>
    <row r="1044987" customFormat="false" ht="12.8" hidden="false" customHeight="true" outlineLevel="0" collapsed="false"/>
    <row r="1044988" customFormat="false" ht="12.8" hidden="false" customHeight="true" outlineLevel="0" collapsed="false"/>
    <row r="1044989" customFormat="false" ht="12.8" hidden="false" customHeight="true" outlineLevel="0" collapsed="false"/>
    <row r="1044990" customFormat="false" ht="12.8" hidden="false" customHeight="true" outlineLevel="0" collapsed="false"/>
    <row r="1044991" customFormat="false" ht="12.8" hidden="false" customHeight="true" outlineLevel="0" collapsed="false"/>
    <row r="1044992" customFormat="false" ht="12.8" hidden="false" customHeight="true" outlineLevel="0" collapsed="false"/>
    <row r="1044993" customFormat="false" ht="12.8" hidden="false" customHeight="true" outlineLevel="0" collapsed="false"/>
    <row r="1044994" customFormat="false" ht="12.8" hidden="false" customHeight="true" outlineLevel="0" collapsed="false"/>
    <row r="1044995" customFormat="false" ht="12.8" hidden="false" customHeight="true" outlineLevel="0" collapsed="false"/>
    <row r="1044996" customFormat="false" ht="12.8" hidden="false" customHeight="true" outlineLevel="0" collapsed="false"/>
    <row r="1044997" customFormat="false" ht="12.8" hidden="false" customHeight="true" outlineLevel="0" collapsed="false"/>
    <row r="1044998" customFormat="false" ht="12.8" hidden="false" customHeight="true" outlineLevel="0" collapsed="false"/>
    <row r="1044999" customFormat="false" ht="12.8" hidden="false" customHeight="true" outlineLevel="0" collapsed="false"/>
    <row r="1045000" customFormat="false" ht="12.8" hidden="false" customHeight="true" outlineLevel="0" collapsed="false"/>
    <row r="1045001" customFormat="false" ht="12.8" hidden="false" customHeight="true" outlineLevel="0" collapsed="false"/>
    <row r="1045002" customFormat="false" ht="12.8" hidden="false" customHeight="true" outlineLevel="0" collapsed="false"/>
    <row r="1045003" customFormat="false" ht="12.8" hidden="false" customHeight="true" outlineLevel="0" collapsed="false"/>
    <row r="1045004" customFormat="false" ht="12.8" hidden="false" customHeight="true" outlineLevel="0" collapsed="false"/>
    <row r="1045005" customFormat="false" ht="12.8" hidden="false" customHeight="true" outlineLevel="0" collapsed="false"/>
    <row r="1045006" customFormat="false" ht="12.8" hidden="false" customHeight="true" outlineLevel="0" collapsed="false"/>
    <row r="1045007" customFormat="false" ht="12.8" hidden="false" customHeight="true" outlineLevel="0" collapsed="false"/>
    <row r="1045008" customFormat="false" ht="12.8" hidden="false" customHeight="true" outlineLevel="0" collapsed="false"/>
    <row r="1045009" customFormat="false" ht="12.8" hidden="false" customHeight="true" outlineLevel="0" collapsed="false"/>
    <row r="1045010" customFormat="false" ht="12.8" hidden="false" customHeight="true" outlineLevel="0" collapsed="false"/>
    <row r="1045011" customFormat="false" ht="12.8" hidden="false" customHeight="true" outlineLevel="0" collapsed="false"/>
    <row r="1045012" customFormat="false" ht="12.8" hidden="false" customHeight="true" outlineLevel="0" collapsed="false"/>
    <row r="1045013" customFormat="false" ht="12.8" hidden="false" customHeight="true" outlineLevel="0" collapsed="false"/>
    <row r="1045014" customFormat="false" ht="12.8" hidden="false" customHeight="true" outlineLevel="0" collapsed="false"/>
    <row r="1045015" customFormat="false" ht="12.8" hidden="false" customHeight="true" outlineLevel="0" collapsed="false"/>
    <row r="1045016" customFormat="false" ht="12.8" hidden="false" customHeight="true" outlineLevel="0" collapsed="false"/>
    <row r="1045017" customFormat="false" ht="12.8" hidden="false" customHeight="true" outlineLevel="0" collapsed="false"/>
    <row r="1045018" customFormat="false" ht="12.8" hidden="false" customHeight="true" outlineLevel="0" collapsed="false"/>
    <row r="1045019" customFormat="false" ht="12.8" hidden="false" customHeight="true" outlineLevel="0" collapsed="false"/>
    <row r="1045020" customFormat="false" ht="12.8" hidden="false" customHeight="true" outlineLevel="0" collapsed="false"/>
    <row r="1045021" customFormat="false" ht="12.8" hidden="false" customHeight="true" outlineLevel="0" collapsed="false"/>
    <row r="1045022" customFormat="false" ht="12.8" hidden="false" customHeight="true" outlineLevel="0" collapsed="false"/>
    <row r="1045023" customFormat="false" ht="12.8" hidden="false" customHeight="true" outlineLevel="0" collapsed="false"/>
    <row r="1045024" customFormat="false" ht="12.8" hidden="false" customHeight="true" outlineLevel="0" collapsed="false"/>
    <row r="1045025" customFormat="false" ht="12.8" hidden="false" customHeight="true" outlineLevel="0" collapsed="false"/>
    <row r="1045026" customFormat="false" ht="12.8" hidden="false" customHeight="true" outlineLevel="0" collapsed="false"/>
    <row r="1045027" customFormat="false" ht="12.8" hidden="false" customHeight="true" outlineLevel="0" collapsed="false"/>
    <row r="1045028" customFormat="false" ht="12.8" hidden="false" customHeight="true" outlineLevel="0" collapsed="false"/>
    <row r="1045029" customFormat="false" ht="12.8" hidden="false" customHeight="true" outlineLevel="0" collapsed="false"/>
    <row r="1045030" customFormat="false" ht="12.8" hidden="false" customHeight="true" outlineLevel="0" collapsed="false"/>
    <row r="1045031" customFormat="false" ht="12.8" hidden="false" customHeight="true" outlineLevel="0" collapsed="false"/>
    <row r="1045032" customFormat="false" ht="12.8" hidden="false" customHeight="true" outlineLevel="0" collapsed="false"/>
    <row r="1045033" customFormat="false" ht="12.8" hidden="false" customHeight="true" outlineLevel="0" collapsed="false"/>
    <row r="1045034" customFormat="false" ht="12.8" hidden="false" customHeight="true" outlineLevel="0" collapsed="false"/>
    <row r="1045035" customFormat="false" ht="12.8" hidden="false" customHeight="true" outlineLevel="0" collapsed="false"/>
    <row r="1045036" customFormat="false" ht="12.8" hidden="false" customHeight="true" outlineLevel="0" collapsed="false"/>
    <row r="1045037" customFormat="false" ht="12.8" hidden="false" customHeight="true" outlineLevel="0" collapsed="false"/>
    <row r="1045038" customFormat="false" ht="12.8" hidden="false" customHeight="true" outlineLevel="0" collapsed="false"/>
    <row r="1045039" customFormat="false" ht="12.8" hidden="false" customHeight="true" outlineLevel="0" collapsed="false"/>
    <row r="1045040" customFormat="false" ht="12.8" hidden="false" customHeight="true" outlineLevel="0" collapsed="false"/>
    <row r="1045041" customFormat="false" ht="12.8" hidden="false" customHeight="true" outlineLevel="0" collapsed="false"/>
    <row r="1045042" customFormat="false" ht="12.8" hidden="false" customHeight="true" outlineLevel="0" collapsed="false"/>
    <row r="1045043" customFormat="false" ht="12.8" hidden="false" customHeight="true" outlineLevel="0" collapsed="false"/>
    <row r="1045044" customFormat="false" ht="12.8" hidden="false" customHeight="true" outlineLevel="0" collapsed="false"/>
    <row r="1045045" customFormat="false" ht="12.8" hidden="false" customHeight="true" outlineLevel="0" collapsed="false"/>
    <row r="1045046" customFormat="false" ht="12.8" hidden="false" customHeight="true" outlineLevel="0" collapsed="false"/>
    <row r="1045047" customFormat="false" ht="12.8" hidden="false" customHeight="true" outlineLevel="0" collapsed="false"/>
    <row r="1045048" customFormat="false" ht="12.8" hidden="false" customHeight="true" outlineLevel="0" collapsed="false"/>
    <row r="1045049" customFormat="false" ht="12.8" hidden="false" customHeight="true" outlineLevel="0" collapsed="false"/>
    <row r="1045050" customFormat="false" ht="12.8" hidden="false" customHeight="true" outlineLevel="0" collapsed="false"/>
    <row r="1045051" customFormat="false" ht="12.8" hidden="false" customHeight="true" outlineLevel="0" collapsed="false"/>
    <row r="1045052" customFormat="false" ht="12.8" hidden="false" customHeight="true" outlineLevel="0" collapsed="false"/>
    <row r="1045053" customFormat="false" ht="12.8" hidden="false" customHeight="true" outlineLevel="0" collapsed="false"/>
    <row r="1045054" customFormat="false" ht="12.8" hidden="false" customHeight="true" outlineLevel="0" collapsed="false"/>
    <row r="1045055" customFormat="false" ht="12.8" hidden="false" customHeight="true" outlineLevel="0" collapsed="false"/>
    <row r="1045056" customFormat="false" ht="12.8" hidden="false" customHeight="true" outlineLevel="0" collapsed="false"/>
    <row r="1045057" customFormat="false" ht="12.8" hidden="false" customHeight="true" outlineLevel="0" collapsed="false"/>
    <row r="1045058" customFormat="false" ht="12.8" hidden="false" customHeight="true" outlineLevel="0" collapsed="false"/>
    <row r="1045059" customFormat="false" ht="12.8" hidden="false" customHeight="true" outlineLevel="0" collapsed="false"/>
    <row r="1045060" customFormat="false" ht="12.8" hidden="false" customHeight="true" outlineLevel="0" collapsed="false"/>
    <row r="1045061" customFormat="false" ht="12.8" hidden="false" customHeight="true" outlineLevel="0" collapsed="false"/>
    <row r="1045062" customFormat="false" ht="12.8" hidden="false" customHeight="true" outlineLevel="0" collapsed="false"/>
    <row r="1045063" customFormat="false" ht="12.8" hidden="false" customHeight="true" outlineLevel="0" collapsed="false"/>
    <row r="1045064" customFormat="false" ht="12.8" hidden="false" customHeight="true" outlineLevel="0" collapsed="false"/>
    <row r="1045065" customFormat="false" ht="12.8" hidden="false" customHeight="true" outlineLevel="0" collapsed="false"/>
    <row r="1045066" customFormat="false" ht="12.8" hidden="false" customHeight="true" outlineLevel="0" collapsed="false"/>
    <row r="1045067" customFormat="false" ht="12.8" hidden="false" customHeight="true" outlineLevel="0" collapsed="false"/>
    <row r="1045068" customFormat="false" ht="12.8" hidden="false" customHeight="true" outlineLevel="0" collapsed="false"/>
    <row r="1045069" customFormat="false" ht="12.8" hidden="false" customHeight="true" outlineLevel="0" collapsed="false"/>
    <row r="1045070" customFormat="false" ht="12.8" hidden="false" customHeight="true" outlineLevel="0" collapsed="false"/>
    <row r="1045071" customFormat="false" ht="12.8" hidden="false" customHeight="true" outlineLevel="0" collapsed="false"/>
    <row r="1045072" customFormat="false" ht="12.8" hidden="false" customHeight="true" outlineLevel="0" collapsed="false"/>
    <row r="1045073" customFormat="false" ht="12.8" hidden="false" customHeight="true" outlineLevel="0" collapsed="false"/>
    <row r="1045074" customFormat="false" ht="12.8" hidden="false" customHeight="true" outlineLevel="0" collapsed="false"/>
    <row r="1045075" customFormat="false" ht="12.8" hidden="false" customHeight="true" outlineLevel="0" collapsed="false"/>
    <row r="1045076" customFormat="false" ht="12.8" hidden="false" customHeight="true" outlineLevel="0" collapsed="false"/>
    <row r="1045077" customFormat="false" ht="12.8" hidden="false" customHeight="true" outlineLevel="0" collapsed="false"/>
    <row r="1045078" customFormat="false" ht="12.8" hidden="false" customHeight="true" outlineLevel="0" collapsed="false"/>
    <row r="1045079" customFormat="false" ht="12.8" hidden="false" customHeight="true" outlineLevel="0" collapsed="false"/>
    <row r="1045080" customFormat="false" ht="12.8" hidden="false" customHeight="true" outlineLevel="0" collapsed="false"/>
    <row r="1045081" customFormat="false" ht="12.8" hidden="false" customHeight="true" outlineLevel="0" collapsed="false"/>
    <row r="1045082" customFormat="false" ht="12.8" hidden="false" customHeight="true" outlineLevel="0" collapsed="false"/>
    <row r="1045083" customFormat="false" ht="12.8" hidden="false" customHeight="true" outlineLevel="0" collapsed="false"/>
    <row r="1045084" customFormat="false" ht="12.8" hidden="false" customHeight="true" outlineLevel="0" collapsed="false"/>
    <row r="1045085" customFormat="false" ht="12.8" hidden="false" customHeight="true" outlineLevel="0" collapsed="false"/>
    <row r="1045086" customFormat="false" ht="12.8" hidden="false" customHeight="true" outlineLevel="0" collapsed="false"/>
    <row r="1045087" customFormat="false" ht="12.8" hidden="false" customHeight="true" outlineLevel="0" collapsed="false"/>
    <row r="1045088" customFormat="false" ht="12.8" hidden="false" customHeight="true" outlineLevel="0" collapsed="false"/>
    <row r="1045089" customFormat="false" ht="12.8" hidden="false" customHeight="true" outlineLevel="0" collapsed="false"/>
    <row r="1045090" customFormat="false" ht="12.8" hidden="false" customHeight="true" outlineLevel="0" collapsed="false"/>
    <row r="1045091" customFormat="false" ht="12.8" hidden="false" customHeight="true" outlineLevel="0" collapsed="false"/>
    <row r="1045092" customFormat="false" ht="12.8" hidden="false" customHeight="true" outlineLevel="0" collapsed="false"/>
    <row r="1045093" customFormat="false" ht="12.8" hidden="false" customHeight="true" outlineLevel="0" collapsed="false"/>
    <row r="1045094" customFormat="false" ht="12.8" hidden="false" customHeight="true" outlineLevel="0" collapsed="false"/>
    <row r="1045095" customFormat="false" ht="12.8" hidden="false" customHeight="true" outlineLevel="0" collapsed="false"/>
    <row r="1045096" customFormat="false" ht="12.8" hidden="false" customHeight="true" outlineLevel="0" collapsed="false"/>
    <row r="1045097" customFormat="false" ht="12.8" hidden="false" customHeight="true" outlineLevel="0" collapsed="false"/>
    <row r="1045098" customFormat="false" ht="12.8" hidden="false" customHeight="true" outlineLevel="0" collapsed="false"/>
    <row r="1045099" customFormat="false" ht="12.8" hidden="false" customHeight="true" outlineLevel="0" collapsed="false"/>
    <row r="1045100" customFormat="false" ht="12.8" hidden="false" customHeight="true" outlineLevel="0" collapsed="false"/>
    <row r="1045101" customFormat="false" ht="12.8" hidden="false" customHeight="true" outlineLevel="0" collapsed="false"/>
    <row r="1045102" customFormat="false" ht="12.8" hidden="false" customHeight="true" outlineLevel="0" collapsed="false"/>
    <row r="1045103" customFormat="false" ht="12.8" hidden="false" customHeight="true" outlineLevel="0" collapsed="false"/>
    <row r="1045104" customFormat="false" ht="12.8" hidden="false" customHeight="true" outlineLevel="0" collapsed="false"/>
    <row r="1045105" customFormat="false" ht="12.8" hidden="false" customHeight="true" outlineLevel="0" collapsed="false"/>
    <row r="1045106" customFormat="false" ht="12.8" hidden="false" customHeight="true" outlineLevel="0" collapsed="false"/>
    <row r="1045107" customFormat="false" ht="12.8" hidden="false" customHeight="true" outlineLevel="0" collapsed="false"/>
    <row r="1045108" customFormat="false" ht="12.8" hidden="false" customHeight="true" outlineLevel="0" collapsed="false"/>
    <row r="1045109" customFormat="false" ht="12.8" hidden="false" customHeight="true" outlineLevel="0" collapsed="false"/>
    <row r="1045110" customFormat="false" ht="12.8" hidden="false" customHeight="true" outlineLevel="0" collapsed="false"/>
    <row r="1045111" customFormat="false" ht="12.8" hidden="false" customHeight="true" outlineLevel="0" collapsed="false"/>
    <row r="1045112" customFormat="false" ht="12.8" hidden="false" customHeight="true" outlineLevel="0" collapsed="false"/>
    <row r="1045113" customFormat="false" ht="12.8" hidden="false" customHeight="true" outlineLevel="0" collapsed="false"/>
    <row r="1045114" customFormat="false" ht="12.8" hidden="false" customHeight="true" outlineLevel="0" collapsed="false"/>
    <row r="1045115" customFormat="false" ht="12.8" hidden="false" customHeight="true" outlineLevel="0" collapsed="false"/>
    <row r="1045116" customFormat="false" ht="12.8" hidden="false" customHeight="true" outlineLevel="0" collapsed="false"/>
    <row r="1045117" customFormat="false" ht="12.8" hidden="false" customHeight="true" outlineLevel="0" collapsed="false"/>
    <row r="1045118" customFormat="false" ht="12.8" hidden="false" customHeight="true" outlineLevel="0" collapsed="false"/>
    <row r="1045119" customFormat="false" ht="12.8" hidden="false" customHeight="true" outlineLevel="0" collapsed="false"/>
    <row r="1045120" customFormat="false" ht="12.8" hidden="false" customHeight="true" outlineLevel="0" collapsed="false"/>
    <row r="1045121" customFormat="false" ht="12.8" hidden="false" customHeight="true" outlineLevel="0" collapsed="false"/>
    <row r="1045122" customFormat="false" ht="12.8" hidden="false" customHeight="true" outlineLevel="0" collapsed="false"/>
    <row r="1045123" customFormat="false" ht="12.8" hidden="false" customHeight="true" outlineLevel="0" collapsed="false"/>
    <row r="1045124" customFormat="false" ht="12.8" hidden="false" customHeight="true" outlineLevel="0" collapsed="false"/>
    <row r="1045125" customFormat="false" ht="12.8" hidden="false" customHeight="true" outlineLevel="0" collapsed="false"/>
    <row r="1045126" customFormat="false" ht="12.8" hidden="false" customHeight="true" outlineLevel="0" collapsed="false"/>
    <row r="1045127" customFormat="false" ht="12.8" hidden="false" customHeight="true" outlineLevel="0" collapsed="false"/>
    <row r="1045128" customFormat="false" ht="12.8" hidden="false" customHeight="true" outlineLevel="0" collapsed="false"/>
    <row r="1045129" customFormat="false" ht="12.8" hidden="false" customHeight="true" outlineLevel="0" collapsed="false"/>
    <row r="1045130" customFormat="false" ht="12.8" hidden="false" customHeight="true" outlineLevel="0" collapsed="false"/>
    <row r="1045131" customFormat="false" ht="12.8" hidden="false" customHeight="true" outlineLevel="0" collapsed="false"/>
    <row r="1045132" customFormat="false" ht="12.8" hidden="false" customHeight="true" outlineLevel="0" collapsed="false"/>
    <row r="1045133" customFormat="false" ht="12.8" hidden="false" customHeight="true" outlineLevel="0" collapsed="false"/>
    <row r="1045134" customFormat="false" ht="12.8" hidden="false" customHeight="true" outlineLevel="0" collapsed="false"/>
    <row r="1045135" customFormat="false" ht="12.8" hidden="false" customHeight="true" outlineLevel="0" collapsed="false"/>
    <row r="1045136" customFormat="false" ht="12.8" hidden="false" customHeight="true" outlineLevel="0" collapsed="false"/>
    <row r="1045137" customFormat="false" ht="12.8" hidden="false" customHeight="true" outlineLevel="0" collapsed="false"/>
    <row r="1045138" customFormat="false" ht="12.8" hidden="false" customHeight="true" outlineLevel="0" collapsed="false"/>
    <row r="1045139" customFormat="false" ht="12.8" hidden="false" customHeight="true" outlineLevel="0" collapsed="false"/>
    <row r="1045140" customFormat="false" ht="12.8" hidden="false" customHeight="true" outlineLevel="0" collapsed="false"/>
    <row r="1045141" customFormat="false" ht="12.8" hidden="false" customHeight="true" outlineLevel="0" collapsed="false"/>
    <row r="1045142" customFormat="false" ht="12.8" hidden="false" customHeight="true" outlineLevel="0" collapsed="false"/>
    <row r="1045143" customFormat="false" ht="12.8" hidden="false" customHeight="true" outlineLevel="0" collapsed="false"/>
    <row r="1045144" customFormat="false" ht="12.8" hidden="false" customHeight="true" outlineLevel="0" collapsed="false"/>
    <row r="1045145" customFormat="false" ht="12.8" hidden="false" customHeight="true" outlineLevel="0" collapsed="false"/>
    <row r="1045146" customFormat="false" ht="12.8" hidden="false" customHeight="true" outlineLevel="0" collapsed="false"/>
    <row r="1045147" customFormat="false" ht="12.8" hidden="false" customHeight="true" outlineLevel="0" collapsed="false"/>
    <row r="1045148" customFormat="false" ht="12.8" hidden="false" customHeight="true" outlineLevel="0" collapsed="false"/>
    <row r="1045149" customFormat="false" ht="12.8" hidden="false" customHeight="true" outlineLevel="0" collapsed="false"/>
    <row r="1045150" customFormat="false" ht="12.8" hidden="false" customHeight="true" outlineLevel="0" collapsed="false"/>
    <row r="1045151" customFormat="false" ht="12.8" hidden="false" customHeight="true" outlineLevel="0" collapsed="false"/>
    <row r="1045152" customFormat="false" ht="12.8" hidden="false" customHeight="true" outlineLevel="0" collapsed="false"/>
    <row r="1045153" customFormat="false" ht="12.8" hidden="false" customHeight="true" outlineLevel="0" collapsed="false"/>
    <row r="1045154" customFormat="false" ht="12.8" hidden="false" customHeight="true" outlineLevel="0" collapsed="false"/>
    <row r="1045155" customFormat="false" ht="12.8" hidden="false" customHeight="true" outlineLevel="0" collapsed="false"/>
    <row r="1045156" customFormat="false" ht="12.8" hidden="false" customHeight="true" outlineLevel="0" collapsed="false"/>
    <row r="1045157" customFormat="false" ht="12.8" hidden="false" customHeight="true" outlineLevel="0" collapsed="false"/>
    <row r="1045158" customFormat="false" ht="12.8" hidden="false" customHeight="true" outlineLevel="0" collapsed="false"/>
    <row r="1045159" customFormat="false" ht="12.8" hidden="false" customHeight="true" outlineLevel="0" collapsed="false"/>
    <row r="1045160" customFormat="false" ht="12.8" hidden="false" customHeight="true" outlineLevel="0" collapsed="false"/>
    <row r="1045161" customFormat="false" ht="12.8" hidden="false" customHeight="true" outlineLevel="0" collapsed="false"/>
    <row r="1045162" customFormat="false" ht="12.8" hidden="false" customHeight="true" outlineLevel="0" collapsed="false"/>
    <row r="1045163" customFormat="false" ht="12.8" hidden="false" customHeight="true" outlineLevel="0" collapsed="false"/>
    <row r="1045164" customFormat="false" ht="12.8" hidden="false" customHeight="true" outlineLevel="0" collapsed="false"/>
    <row r="1045165" customFormat="false" ht="12.8" hidden="false" customHeight="true" outlineLevel="0" collapsed="false"/>
    <row r="1045166" customFormat="false" ht="12.8" hidden="false" customHeight="true" outlineLevel="0" collapsed="false"/>
    <row r="1045167" customFormat="false" ht="12.8" hidden="false" customHeight="true" outlineLevel="0" collapsed="false"/>
    <row r="1045168" customFormat="false" ht="12.8" hidden="false" customHeight="true" outlineLevel="0" collapsed="false"/>
    <row r="1045169" customFormat="false" ht="12.8" hidden="false" customHeight="true" outlineLevel="0" collapsed="false"/>
    <row r="1045170" customFormat="false" ht="12.8" hidden="false" customHeight="true" outlineLevel="0" collapsed="false"/>
    <row r="1045171" customFormat="false" ht="12.8" hidden="false" customHeight="true" outlineLevel="0" collapsed="false"/>
    <row r="1045172" customFormat="false" ht="12.8" hidden="false" customHeight="true" outlineLevel="0" collapsed="false"/>
    <row r="1045173" customFormat="false" ht="12.8" hidden="false" customHeight="true" outlineLevel="0" collapsed="false"/>
    <row r="1045174" customFormat="false" ht="12.8" hidden="false" customHeight="true" outlineLevel="0" collapsed="false"/>
    <row r="1045175" customFormat="false" ht="12.8" hidden="false" customHeight="true" outlineLevel="0" collapsed="false"/>
    <row r="1045176" customFormat="false" ht="12.8" hidden="false" customHeight="true" outlineLevel="0" collapsed="false"/>
    <row r="1045177" customFormat="false" ht="12.8" hidden="false" customHeight="true" outlineLevel="0" collapsed="false"/>
    <row r="1045178" customFormat="false" ht="12.8" hidden="false" customHeight="true" outlineLevel="0" collapsed="false"/>
    <row r="1045179" customFormat="false" ht="12.8" hidden="false" customHeight="true" outlineLevel="0" collapsed="false"/>
    <row r="1045180" customFormat="false" ht="12.8" hidden="false" customHeight="true" outlineLevel="0" collapsed="false"/>
    <row r="1045181" customFormat="false" ht="12.8" hidden="false" customHeight="true" outlineLevel="0" collapsed="false"/>
    <row r="1045182" customFormat="false" ht="12.8" hidden="false" customHeight="true" outlineLevel="0" collapsed="false"/>
    <row r="1045183" customFormat="false" ht="12.8" hidden="false" customHeight="true" outlineLevel="0" collapsed="false"/>
    <row r="1045184" customFormat="false" ht="12.8" hidden="false" customHeight="true" outlineLevel="0" collapsed="false"/>
    <row r="1045185" customFormat="false" ht="12.8" hidden="false" customHeight="true" outlineLevel="0" collapsed="false"/>
    <row r="1045186" customFormat="false" ht="12.8" hidden="false" customHeight="true" outlineLevel="0" collapsed="false"/>
    <row r="1045187" customFormat="false" ht="12.8" hidden="false" customHeight="true" outlineLevel="0" collapsed="false"/>
    <row r="1045188" customFormat="false" ht="12.8" hidden="false" customHeight="true" outlineLevel="0" collapsed="false"/>
    <row r="1045189" customFormat="false" ht="12.8" hidden="false" customHeight="true" outlineLevel="0" collapsed="false"/>
    <row r="1045190" customFormat="false" ht="12.8" hidden="false" customHeight="true" outlineLevel="0" collapsed="false"/>
    <row r="1045191" customFormat="false" ht="12.8" hidden="false" customHeight="true" outlineLevel="0" collapsed="false"/>
    <row r="1045192" customFormat="false" ht="12.8" hidden="false" customHeight="true" outlineLevel="0" collapsed="false"/>
    <row r="1045193" customFormat="false" ht="12.8" hidden="false" customHeight="true" outlineLevel="0" collapsed="false"/>
    <row r="1045194" customFormat="false" ht="12.8" hidden="false" customHeight="true" outlineLevel="0" collapsed="false"/>
    <row r="1045195" customFormat="false" ht="12.8" hidden="false" customHeight="true" outlineLevel="0" collapsed="false"/>
    <row r="1045196" customFormat="false" ht="12.8" hidden="false" customHeight="true" outlineLevel="0" collapsed="false"/>
    <row r="1045197" customFormat="false" ht="12.8" hidden="false" customHeight="true" outlineLevel="0" collapsed="false"/>
    <row r="1045198" customFormat="false" ht="12.8" hidden="false" customHeight="true" outlineLevel="0" collapsed="false"/>
    <row r="1045199" customFormat="false" ht="12.8" hidden="false" customHeight="true" outlineLevel="0" collapsed="false"/>
    <row r="1045200" customFormat="false" ht="12.8" hidden="false" customHeight="true" outlineLevel="0" collapsed="false"/>
    <row r="1045201" customFormat="false" ht="12.8" hidden="false" customHeight="true" outlineLevel="0" collapsed="false"/>
    <row r="1045202" customFormat="false" ht="12.8" hidden="false" customHeight="true" outlineLevel="0" collapsed="false"/>
    <row r="1045203" customFormat="false" ht="12.8" hidden="false" customHeight="true" outlineLevel="0" collapsed="false"/>
    <row r="1045204" customFormat="false" ht="12.8" hidden="false" customHeight="true" outlineLevel="0" collapsed="false"/>
    <row r="1045205" customFormat="false" ht="12.8" hidden="false" customHeight="true" outlineLevel="0" collapsed="false"/>
    <row r="1045206" customFormat="false" ht="12.8" hidden="false" customHeight="true" outlineLevel="0" collapsed="false"/>
    <row r="1045207" customFormat="false" ht="12.8" hidden="false" customHeight="true" outlineLevel="0" collapsed="false"/>
    <row r="1045208" customFormat="false" ht="12.8" hidden="false" customHeight="true" outlineLevel="0" collapsed="false"/>
    <row r="1045209" customFormat="false" ht="12.8" hidden="false" customHeight="true" outlineLevel="0" collapsed="false"/>
    <row r="1045210" customFormat="false" ht="12.8" hidden="false" customHeight="true" outlineLevel="0" collapsed="false"/>
    <row r="1045211" customFormat="false" ht="12.8" hidden="false" customHeight="true" outlineLevel="0" collapsed="false"/>
    <row r="1045212" customFormat="false" ht="12.8" hidden="false" customHeight="true" outlineLevel="0" collapsed="false"/>
    <row r="1045213" customFormat="false" ht="12.8" hidden="false" customHeight="true" outlineLevel="0" collapsed="false"/>
    <row r="1045214" customFormat="false" ht="12.8" hidden="false" customHeight="true" outlineLevel="0" collapsed="false"/>
    <row r="1045215" customFormat="false" ht="12.8" hidden="false" customHeight="true" outlineLevel="0" collapsed="false"/>
    <row r="1045216" customFormat="false" ht="12.8" hidden="false" customHeight="true" outlineLevel="0" collapsed="false"/>
    <row r="1045217" customFormat="false" ht="12.8" hidden="false" customHeight="true" outlineLevel="0" collapsed="false"/>
    <row r="1045218" customFormat="false" ht="12.8" hidden="false" customHeight="true" outlineLevel="0" collapsed="false"/>
    <row r="1045219" customFormat="false" ht="12.8" hidden="false" customHeight="true" outlineLevel="0" collapsed="false"/>
    <row r="1045220" customFormat="false" ht="12.8" hidden="false" customHeight="true" outlineLevel="0" collapsed="false"/>
    <row r="1045221" customFormat="false" ht="12.8" hidden="false" customHeight="true" outlineLevel="0" collapsed="false"/>
    <row r="1045222" customFormat="false" ht="12.8" hidden="false" customHeight="true" outlineLevel="0" collapsed="false"/>
    <row r="1045223" customFormat="false" ht="12.8" hidden="false" customHeight="true" outlineLevel="0" collapsed="false"/>
    <row r="1045224" customFormat="false" ht="12.8" hidden="false" customHeight="true" outlineLevel="0" collapsed="false"/>
    <row r="1045225" customFormat="false" ht="12.8" hidden="false" customHeight="true" outlineLevel="0" collapsed="false"/>
    <row r="1045226" customFormat="false" ht="12.8" hidden="false" customHeight="true" outlineLevel="0" collapsed="false"/>
    <row r="1045227" customFormat="false" ht="12.8" hidden="false" customHeight="true" outlineLevel="0" collapsed="false"/>
    <row r="1045228" customFormat="false" ht="12.8" hidden="false" customHeight="true" outlineLevel="0" collapsed="false"/>
    <row r="1045229" customFormat="false" ht="12.8" hidden="false" customHeight="true" outlineLevel="0" collapsed="false"/>
    <row r="1045230" customFormat="false" ht="12.8" hidden="false" customHeight="true" outlineLevel="0" collapsed="false"/>
    <row r="1045231" customFormat="false" ht="12.8" hidden="false" customHeight="true" outlineLevel="0" collapsed="false"/>
    <row r="1045232" customFormat="false" ht="12.8" hidden="false" customHeight="true" outlineLevel="0" collapsed="false"/>
    <row r="1045233" customFormat="false" ht="12.8" hidden="false" customHeight="true" outlineLevel="0" collapsed="false"/>
    <row r="1045234" customFormat="false" ht="12.8" hidden="false" customHeight="true" outlineLevel="0" collapsed="false"/>
    <row r="1045235" customFormat="false" ht="12.8" hidden="false" customHeight="true" outlineLevel="0" collapsed="false"/>
    <row r="1045236" customFormat="false" ht="12.8" hidden="false" customHeight="true" outlineLevel="0" collapsed="false"/>
    <row r="1045237" customFormat="false" ht="12.8" hidden="false" customHeight="true" outlineLevel="0" collapsed="false"/>
    <row r="1045238" customFormat="false" ht="12.8" hidden="false" customHeight="true" outlineLevel="0" collapsed="false"/>
    <row r="1045239" customFormat="false" ht="12.8" hidden="false" customHeight="true" outlineLevel="0" collapsed="false"/>
    <row r="1045240" customFormat="false" ht="12.8" hidden="false" customHeight="true" outlineLevel="0" collapsed="false"/>
    <row r="1045241" customFormat="false" ht="12.8" hidden="false" customHeight="true" outlineLevel="0" collapsed="false"/>
    <row r="1045242" customFormat="false" ht="12.8" hidden="false" customHeight="true" outlineLevel="0" collapsed="false"/>
    <row r="1045243" customFormat="false" ht="12.8" hidden="false" customHeight="true" outlineLevel="0" collapsed="false"/>
    <row r="1045244" customFormat="false" ht="12.8" hidden="false" customHeight="true" outlineLevel="0" collapsed="false"/>
    <row r="1045245" customFormat="false" ht="12.8" hidden="false" customHeight="true" outlineLevel="0" collapsed="false"/>
    <row r="1045246" customFormat="false" ht="12.8" hidden="false" customHeight="true" outlineLevel="0" collapsed="false"/>
    <row r="1045247" customFormat="false" ht="12.8" hidden="false" customHeight="true" outlineLevel="0" collapsed="false"/>
    <row r="1045248" customFormat="false" ht="12.8" hidden="false" customHeight="true" outlineLevel="0" collapsed="false"/>
    <row r="1045249" customFormat="false" ht="12.8" hidden="false" customHeight="true" outlineLevel="0" collapsed="false"/>
    <row r="1045250" customFormat="false" ht="12.8" hidden="false" customHeight="true" outlineLevel="0" collapsed="false"/>
    <row r="1045251" customFormat="false" ht="12.8" hidden="false" customHeight="true" outlineLevel="0" collapsed="false"/>
    <row r="1045252" customFormat="false" ht="12.8" hidden="false" customHeight="true" outlineLevel="0" collapsed="false"/>
    <row r="1045253" customFormat="false" ht="12.8" hidden="false" customHeight="true" outlineLevel="0" collapsed="false"/>
    <row r="1045254" customFormat="false" ht="12.8" hidden="false" customHeight="true" outlineLevel="0" collapsed="false"/>
    <row r="1045255" customFormat="false" ht="12.8" hidden="false" customHeight="true" outlineLevel="0" collapsed="false"/>
    <row r="1045256" customFormat="false" ht="12.8" hidden="false" customHeight="true" outlineLevel="0" collapsed="false"/>
    <row r="1045257" customFormat="false" ht="12.8" hidden="false" customHeight="true" outlineLevel="0" collapsed="false"/>
    <row r="1045258" customFormat="false" ht="12.8" hidden="false" customHeight="true" outlineLevel="0" collapsed="false"/>
    <row r="1045259" customFormat="false" ht="12.8" hidden="false" customHeight="true" outlineLevel="0" collapsed="false"/>
    <row r="1045260" customFormat="false" ht="12.8" hidden="false" customHeight="true" outlineLevel="0" collapsed="false"/>
    <row r="1045261" customFormat="false" ht="12.8" hidden="false" customHeight="true" outlineLevel="0" collapsed="false"/>
    <row r="1045262" customFormat="false" ht="12.8" hidden="false" customHeight="true" outlineLevel="0" collapsed="false"/>
    <row r="1045263" customFormat="false" ht="12.8" hidden="false" customHeight="true" outlineLevel="0" collapsed="false"/>
    <row r="1045264" customFormat="false" ht="12.8" hidden="false" customHeight="true" outlineLevel="0" collapsed="false"/>
    <row r="1045265" customFormat="false" ht="12.8" hidden="false" customHeight="true" outlineLevel="0" collapsed="false"/>
    <row r="1045266" customFormat="false" ht="12.8" hidden="false" customHeight="true" outlineLevel="0" collapsed="false"/>
    <row r="1045267" customFormat="false" ht="12.8" hidden="false" customHeight="true" outlineLevel="0" collapsed="false"/>
    <row r="1045268" customFormat="false" ht="12.8" hidden="false" customHeight="true" outlineLevel="0" collapsed="false"/>
    <row r="1045269" customFormat="false" ht="12.8" hidden="false" customHeight="true" outlineLevel="0" collapsed="false"/>
    <row r="1045270" customFormat="false" ht="12.8" hidden="false" customHeight="true" outlineLevel="0" collapsed="false"/>
    <row r="1045271" customFormat="false" ht="12.8" hidden="false" customHeight="true" outlineLevel="0" collapsed="false"/>
    <row r="1045272" customFormat="false" ht="12.8" hidden="false" customHeight="true" outlineLevel="0" collapsed="false"/>
    <row r="1045273" customFormat="false" ht="12.8" hidden="false" customHeight="true" outlineLevel="0" collapsed="false"/>
    <row r="1045274" customFormat="false" ht="12.8" hidden="false" customHeight="true" outlineLevel="0" collapsed="false"/>
    <row r="1045275" customFormat="false" ht="12.8" hidden="false" customHeight="true" outlineLevel="0" collapsed="false"/>
    <row r="1045276" customFormat="false" ht="12.8" hidden="false" customHeight="true" outlineLevel="0" collapsed="false"/>
    <row r="1045277" customFormat="false" ht="12.8" hidden="false" customHeight="true" outlineLevel="0" collapsed="false"/>
    <row r="1045278" customFormat="false" ht="12.8" hidden="false" customHeight="true" outlineLevel="0" collapsed="false"/>
    <row r="1045279" customFormat="false" ht="12.8" hidden="false" customHeight="true" outlineLevel="0" collapsed="false"/>
    <row r="1045280" customFormat="false" ht="12.8" hidden="false" customHeight="true" outlineLevel="0" collapsed="false"/>
    <row r="1045281" customFormat="false" ht="12.8" hidden="false" customHeight="true" outlineLevel="0" collapsed="false"/>
    <row r="1045282" customFormat="false" ht="12.8" hidden="false" customHeight="true" outlineLevel="0" collapsed="false"/>
    <row r="1045283" customFormat="false" ht="12.8" hidden="false" customHeight="true" outlineLevel="0" collapsed="false"/>
    <row r="1045284" customFormat="false" ht="12.8" hidden="false" customHeight="true" outlineLevel="0" collapsed="false"/>
    <row r="1045285" customFormat="false" ht="12.8" hidden="false" customHeight="true" outlineLevel="0" collapsed="false"/>
    <row r="1045286" customFormat="false" ht="12.8" hidden="false" customHeight="true" outlineLevel="0" collapsed="false"/>
    <row r="1045287" customFormat="false" ht="12.8" hidden="false" customHeight="true" outlineLevel="0" collapsed="false"/>
    <row r="1045288" customFormat="false" ht="12.8" hidden="false" customHeight="true" outlineLevel="0" collapsed="false"/>
    <row r="1045289" customFormat="false" ht="12.8" hidden="false" customHeight="true" outlineLevel="0" collapsed="false"/>
    <row r="1045290" customFormat="false" ht="12.8" hidden="false" customHeight="true" outlineLevel="0" collapsed="false"/>
    <row r="1045291" customFormat="false" ht="12.8" hidden="false" customHeight="true" outlineLevel="0" collapsed="false"/>
    <row r="1045292" customFormat="false" ht="12.8" hidden="false" customHeight="true" outlineLevel="0" collapsed="false"/>
    <row r="1045293" customFormat="false" ht="12.8" hidden="false" customHeight="true" outlineLevel="0" collapsed="false"/>
    <row r="1045294" customFormat="false" ht="12.8" hidden="false" customHeight="true" outlineLevel="0" collapsed="false"/>
    <row r="1045295" customFormat="false" ht="12.8" hidden="false" customHeight="true" outlineLevel="0" collapsed="false"/>
    <row r="1045296" customFormat="false" ht="12.8" hidden="false" customHeight="true" outlineLevel="0" collapsed="false"/>
    <row r="1045297" customFormat="false" ht="12.8" hidden="false" customHeight="true" outlineLevel="0" collapsed="false"/>
    <row r="1045298" customFormat="false" ht="12.8" hidden="false" customHeight="true" outlineLevel="0" collapsed="false"/>
    <row r="1045299" customFormat="false" ht="12.8" hidden="false" customHeight="true" outlineLevel="0" collapsed="false"/>
    <row r="1045300" customFormat="false" ht="12.8" hidden="false" customHeight="true" outlineLevel="0" collapsed="false"/>
    <row r="1045301" customFormat="false" ht="12.8" hidden="false" customHeight="true" outlineLevel="0" collapsed="false"/>
    <row r="1045302" customFormat="false" ht="12.8" hidden="false" customHeight="true" outlineLevel="0" collapsed="false"/>
    <row r="1045303" customFormat="false" ht="12.8" hidden="false" customHeight="true" outlineLevel="0" collapsed="false"/>
    <row r="1045304" customFormat="false" ht="12.8" hidden="false" customHeight="true" outlineLevel="0" collapsed="false"/>
    <row r="1045305" customFormat="false" ht="12.8" hidden="false" customHeight="true" outlineLevel="0" collapsed="false"/>
    <row r="1045306" customFormat="false" ht="12.8" hidden="false" customHeight="true" outlineLevel="0" collapsed="false"/>
    <row r="1045307" customFormat="false" ht="12.8" hidden="false" customHeight="true" outlineLevel="0" collapsed="false"/>
    <row r="1045308" customFormat="false" ht="12.8" hidden="false" customHeight="true" outlineLevel="0" collapsed="false"/>
    <row r="1045309" customFormat="false" ht="12.8" hidden="false" customHeight="true" outlineLevel="0" collapsed="false"/>
    <row r="1045310" customFormat="false" ht="12.8" hidden="false" customHeight="true" outlineLevel="0" collapsed="false"/>
    <row r="1045311" customFormat="false" ht="12.8" hidden="false" customHeight="true" outlineLevel="0" collapsed="false"/>
    <row r="1045312" customFormat="false" ht="12.8" hidden="false" customHeight="true" outlineLevel="0" collapsed="false"/>
    <row r="1045313" customFormat="false" ht="12.8" hidden="false" customHeight="true" outlineLevel="0" collapsed="false"/>
    <row r="1045314" customFormat="false" ht="12.8" hidden="false" customHeight="true" outlineLevel="0" collapsed="false"/>
    <row r="1045315" customFormat="false" ht="12.8" hidden="false" customHeight="true" outlineLevel="0" collapsed="false"/>
    <row r="1045316" customFormat="false" ht="12.8" hidden="false" customHeight="true" outlineLevel="0" collapsed="false"/>
    <row r="1045317" customFormat="false" ht="12.8" hidden="false" customHeight="true" outlineLevel="0" collapsed="false"/>
    <row r="1045318" customFormat="false" ht="12.8" hidden="false" customHeight="true" outlineLevel="0" collapsed="false"/>
    <row r="1045319" customFormat="false" ht="12.8" hidden="false" customHeight="true" outlineLevel="0" collapsed="false"/>
    <row r="1045320" customFormat="false" ht="12.8" hidden="false" customHeight="true" outlineLevel="0" collapsed="false"/>
    <row r="1045321" customFormat="false" ht="12.8" hidden="false" customHeight="true" outlineLevel="0" collapsed="false"/>
    <row r="1045322" customFormat="false" ht="12.8" hidden="false" customHeight="true" outlineLevel="0" collapsed="false"/>
    <row r="1045323" customFormat="false" ht="12.8" hidden="false" customHeight="true" outlineLevel="0" collapsed="false"/>
    <row r="1045324" customFormat="false" ht="12.8" hidden="false" customHeight="true" outlineLevel="0" collapsed="false"/>
    <row r="1045325" customFormat="false" ht="12.8" hidden="false" customHeight="true" outlineLevel="0" collapsed="false"/>
    <row r="1045326" customFormat="false" ht="12.8" hidden="false" customHeight="true" outlineLevel="0" collapsed="false"/>
    <row r="1045327" customFormat="false" ht="12.8" hidden="false" customHeight="true" outlineLevel="0" collapsed="false"/>
    <row r="1045328" customFormat="false" ht="12.8" hidden="false" customHeight="true" outlineLevel="0" collapsed="false"/>
    <row r="1045329" customFormat="false" ht="12.8" hidden="false" customHeight="true" outlineLevel="0" collapsed="false"/>
    <row r="1045330" customFormat="false" ht="12.8" hidden="false" customHeight="true" outlineLevel="0" collapsed="false"/>
    <row r="1045331" customFormat="false" ht="12.8" hidden="false" customHeight="true" outlineLevel="0" collapsed="false"/>
    <row r="1045332" customFormat="false" ht="12.8" hidden="false" customHeight="true" outlineLevel="0" collapsed="false"/>
    <row r="1045333" customFormat="false" ht="12.8" hidden="false" customHeight="true" outlineLevel="0" collapsed="false"/>
    <row r="1045334" customFormat="false" ht="12.8" hidden="false" customHeight="true" outlineLevel="0" collapsed="false"/>
    <row r="1045335" customFormat="false" ht="12.8" hidden="false" customHeight="true" outlineLevel="0" collapsed="false"/>
    <row r="1045336" customFormat="false" ht="12.8" hidden="false" customHeight="true" outlineLevel="0" collapsed="false"/>
    <row r="1045337" customFormat="false" ht="12.8" hidden="false" customHeight="true" outlineLevel="0" collapsed="false"/>
    <row r="1045338" customFormat="false" ht="12.8" hidden="false" customHeight="true" outlineLevel="0" collapsed="false"/>
    <row r="1045339" customFormat="false" ht="12.8" hidden="false" customHeight="true" outlineLevel="0" collapsed="false"/>
    <row r="1045340" customFormat="false" ht="12.8" hidden="false" customHeight="true" outlineLevel="0" collapsed="false"/>
    <row r="1045341" customFormat="false" ht="12.8" hidden="false" customHeight="true" outlineLevel="0" collapsed="false"/>
    <row r="1045342" customFormat="false" ht="12.8" hidden="false" customHeight="true" outlineLevel="0" collapsed="false"/>
    <row r="1045343" customFormat="false" ht="12.8" hidden="false" customHeight="true" outlineLevel="0" collapsed="false"/>
    <row r="1045344" customFormat="false" ht="12.8" hidden="false" customHeight="true" outlineLevel="0" collapsed="false"/>
    <row r="1045345" customFormat="false" ht="12.8" hidden="false" customHeight="true" outlineLevel="0" collapsed="false"/>
    <row r="1045346" customFormat="false" ht="12.8" hidden="false" customHeight="true" outlineLevel="0" collapsed="false"/>
    <row r="1045347" customFormat="false" ht="12.8" hidden="false" customHeight="true" outlineLevel="0" collapsed="false"/>
    <row r="1045348" customFormat="false" ht="12.8" hidden="false" customHeight="true" outlineLevel="0" collapsed="false"/>
    <row r="1045349" customFormat="false" ht="12.8" hidden="false" customHeight="true" outlineLevel="0" collapsed="false"/>
    <row r="1045350" customFormat="false" ht="12.8" hidden="false" customHeight="true" outlineLevel="0" collapsed="false"/>
    <row r="1045351" customFormat="false" ht="12.8" hidden="false" customHeight="true" outlineLevel="0" collapsed="false"/>
    <row r="1045352" customFormat="false" ht="12.8" hidden="false" customHeight="true" outlineLevel="0" collapsed="false"/>
    <row r="1045353" customFormat="false" ht="12.8" hidden="false" customHeight="true" outlineLevel="0" collapsed="false"/>
    <row r="1045354" customFormat="false" ht="12.8" hidden="false" customHeight="true" outlineLevel="0" collapsed="false"/>
    <row r="1045355" customFormat="false" ht="12.8" hidden="false" customHeight="true" outlineLevel="0" collapsed="false"/>
    <row r="1045356" customFormat="false" ht="12.8" hidden="false" customHeight="true" outlineLevel="0" collapsed="false"/>
    <row r="1045357" customFormat="false" ht="12.8" hidden="false" customHeight="true" outlineLevel="0" collapsed="false"/>
    <row r="1045358" customFormat="false" ht="12.8" hidden="false" customHeight="true" outlineLevel="0" collapsed="false"/>
    <row r="1045359" customFormat="false" ht="12.8" hidden="false" customHeight="true" outlineLevel="0" collapsed="false"/>
    <row r="1045360" customFormat="false" ht="12.8" hidden="false" customHeight="true" outlineLevel="0" collapsed="false"/>
    <row r="1045361" customFormat="false" ht="12.8" hidden="false" customHeight="true" outlineLevel="0" collapsed="false"/>
    <row r="1045362" customFormat="false" ht="12.8" hidden="false" customHeight="true" outlineLevel="0" collapsed="false"/>
    <row r="1045363" customFormat="false" ht="12.8" hidden="false" customHeight="true" outlineLevel="0" collapsed="false"/>
    <row r="1045364" customFormat="false" ht="12.8" hidden="false" customHeight="true" outlineLevel="0" collapsed="false"/>
    <row r="1045365" customFormat="false" ht="12.8" hidden="false" customHeight="true" outlineLevel="0" collapsed="false"/>
    <row r="1045366" customFormat="false" ht="12.8" hidden="false" customHeight="true" outlineLevel="0" collapsed="false"/>
    <row r="1045367" customFormat="false" ht="12.8" hidden="false" customHeight="true" outlineLevel="0" collapsed="false"/>
    <row r="1045368" customFormat="false" ht="12.8" hidden="false" customHeight="true" outlineLevel="0" collapsed="false"/>
    <row r="1045369" customFormat="false" ht="12.8" hidden="false" customHeight="true" outlineLevel="0" collapsed="false"/>
    <row r="1045370" customFormat="false" ht="12.8" hidden="false" customHeight="true" outlineLevel="0" collapsed="false"/>
    <row r="1045371" customFormat="false" ht="12.8" hidden="false" customHeight="true" outlineLevel="0" collapsed="false"/>
    <row r="1045372" customFormat="false" ht="12.8" hidden="false" customHeight="true" outlineLevel="0" collapsed="false"/>
    <row r="1045373" customFormat="false" ht="12.8" hidden="false" customHeight="true" outlineLevel="0" collapsed="false"/>
    <row r="1045374" customFormat="false" ht="12.8" hidden="false" customHeight="true" outlineLevel="0" collapsed="false"/>
    <row r="1045375" customFormat="false" ht="12.8" hidden="false" customHeight="true" outlineLevel="0" collapsed="false"/>
    <row r="1045376" customFormat="false" ht="12.8" hidden="false" customHeight="true" outlineLevel="0" collapsed="false"/>
    <row r="1045377" customFormat="false" ht="12.8" hidden="false" customHeight="true" outlineLevel="0" collapsed="false"/>
    <row r="1045378" customFormat="false" ht="12.8" hidden="false" customHeight="true" outlineLevel="0" collapsed="false"/>
    <row r="1045379" customFormat="false" ht="12.8" hidden="false" customHeight="true" outlineLevel="0" collapsed="false"/>
    <row r="1045380" customFormat="false" ht="12.8" hidden="false" customHeight="true" outlineLevel="0" collapsed="false"/>
    <row r="1045381" customFormat="false" ht="12.8" hidden="false" customHeight="true" outlineLevel="0" collapsed="false"/>
    <row r="1045382" customFormat="false" ht="12.8" hidden="false" customHeight="true" outlineLevel="0" collapsed="false"/>
    <row r="1045383" customFormat="false" ht="12.8" hidden="false" customHeight="true" outlineLevel="0" collapsed="false"/>
    <row r="1045384" customFormat="false" ht="12.8" hidden="false" customHeight="true" outlineLevel="0" collapsed="false"/>
    <row r="1045385" customFormat="false" ht="12.8" hidden="false" customHeight="true" outlineLevel="0" collapsed="false"/>
    <row r="1045386" customFormat="false" ht="12.8" hidden="false" customHeight="true" outlineLevel="0" collapsed="false"/>
    <row r="1045387" customFormat="false" ht="12.8" hidden="false" customHeight="true" outlineLevel="0" collapsed="false"/>
    <row r="1045388" customFormat="false" ht="12.8" hidden="false" customHeight="true" outlineLevel="0" collapsed="false"/>
    <row r="1045389" customFormat="false" ht="12.8" hidden="false" customHeight="true" outlineLevel="0" collapsed="false"/>
    <row r="1045390" customFormat="false" ht="12.8" hidden="false" customHeight="true" outlineLevel="0" collapsed="false"/>
    <row r="1045391" customFormat="false" ht="12.8" hidden="false" customHeight="true" outlineLevel="0" collapsed="false"/>
    <row r="1045392" customFormat="false" ht="12.8" hidden="false" customHeight="true" outlineLevel="0" collapsed="false"/>
    <row r="1045393" customFormat="false" ht="12.8" hidden="false" customHeight="true" outlineLevel="0" collapsed="false"/>
    <row r="1045394" customFormat="false" ht="12.8" hidden="false" customHeight="true" outlineLevel="0" collapsed="false"/>
    <row r="1045395" customFormat="false" ht="12.8" hidden="false" customHeight="true" outlineLevel="0" collapsed="false"/>
    <row r="1045396" customFormat="false" ht="12.8" hidden="false" customHeight="true" outlineLevel="0" collapsed="false"/>
    <row r="1045397" customFormat="false" ht="12.8" hidden="false" customHeight="true" outlineLevel="0" collapsed="false"/>
    <row r="1045398" customFormat="false" ht="12.8" hidden="false" customHeight="true" outlineLevel="0" collapsed="false"/>
    <row r="1045399" customFormat="false" ht="12.8" hidden="false" customHeight="true" outlineLevel="0" collapsed="false"/>
    <row r="1045400" customFormat="false" ht="12.8" hidden="false" customHeight="true" outlineLevel="0" collapsed="false"/>
    <row r="1045401" customFormat="false" ht="12.8" hidden="false" customHeight="true" outlineLevel="0" collapsed="false"/>
    <row r="1045402" customFormat="false" ht="12.8" hidden="false" customHeight="true" outlineLevel="0" collapsed="false"/>
    <row r="1045403" customFormat="false" ht="12.8" hidden="false" customHeight="true" outlineLevel="0" collapsed="false"/>
    <row r="1045404" customFormat="false" ht="12.8" hidden="false" customHeight="true" outlineLevel="0" collapsed="false"/>
    <row r="1045405" customFormat="false" ht="12.8" hidden="false" customHeight="true" outlineLevel="0" collapsed="false"/>
    <row r="1045406" customFormat="false" ht="12.8" hidden="false" customHeight="true" outlineLevel="0" collapsed="false"/>
    <row r="1045407" customFormat="false" ht="12.8" hidden="false" customHeight="true" outlineLevel="0" collapsed="false"/>
    <row r="1045408" customFormat="false" ht="12.8" hidden="false" customHeight="true" outlineLevel="0" collapsed="false"/>
    <row r="1045409" customFormat="false" ht="12.8" hidden="false" customHeight="true" outlineLevel="0" collapsed="false"/>
    <row r="1045410" customFormat="false" ht="12.8" hidden="false" customHeight="true" outlineLevel="0" collapsed="false"/>
    <row r="1045411" customFormat="false" ht="12.8" hidden="false" customHeight="true" outlineLevel="0" collapsed="false"/>
    <row r="1045412" customFormat="false" ht="12.8" hidden="false" customHeight="true" outlineLevel="0" collapsed="false"/>
    <row r="1045413" customFormat="false" ht="12.8" hidden="false" customHeight="true" outlineLevel="0" collapsed="false"/>
    <row r="1045414" customFormat="false" ht="12.8" hidden="false" customHeight="true" outlineLevel="0" collapsed="false"/>
    <row r="1045415" customFormat="false" ht="12.8" hidden="false" customHeight="true" outlineLevel="0" collapsed="false"/>
    <row r="1045416" customFormat="false" ht="12.8" hidden="false" customHeight="true" outlineLevel="0" collapsed="false"/>
    <row r="1045417" customFormat="false" ht="12.8" hidden="false" customHeight="true" outlineLevel="0" collapsed="false"/>
    <row r="1045418" customFormat="false" ht="12.8" hidden="false" customHeight="true" outlineLevel="0" collapsed="false"/>
    <row r="1045419" customFormat="false" ht="12.8" hidden="false" customHeight="true" outlineLevel="0" collapsed="false"/>
    <row r="1045420" customFormat="false" ht="12.8" hidden="false" customHeight="true" outlineLevel="0" collapsed="false"/>
    <row r="1045421" customFormat="false" ht="12.8" hidden="false" customHeight="true" outlineLevel="0" collapsed="false"/>
    <row r="1045422" customFormat="false" ht="12.8" hidden="false" customHeight="true" outlineLevel="0" collapsed="false"/>
    <row r="1045423" customFormat="false" ht="12.8" hidden="false" customHeight="true" outlineLevel="0" collapsed="false"/>
    <row r="1045424" customFormat="false" ht="12.8" hidden="false" customHeight="true" outlineLevel="0" collapsed="false"/>
    <row r="1045425" customFormat="false" ht="12.8" hidden="false" customHeight="true" outlineLevel="0" collapsed="false"/>
    <row r="1045426" customFormat="false" ht="12.8" hidden="false" customHeight="true" outlineLevel="0" collapsed="false"/>
    <row r="1045427" customFormat="false" ht="12.8" hidden="false" customHeight="true" outlineLevel="0" collapsed="false"/>
    <row r="1045428" customFormat="false" ht="12.8" hidden="false" customHeight="true" outlineLevel="0" collapsed="false"/>
    <row r="1045429" customFormat="false" ht="12.8" hidden="false" customHeight="true" outlineLevel="0" collapsed="false"/>
    <row r="1045430" customFormat="false" ht="12.8" hidden="false" customHeight="true" outlineLevel="0" collapsed="false"/>
    <row r="1045431" customFormat="false" ht="12.8" hidden="false" customHeight="true" outlineLevel="0" collapsed="false"/>
    <row r="1045432" customFormat="false" ht="12.8" hidden="false" customHeight="true" outlineLevel="0" collapsed="false"/>
    <row r="1045433" customFormat="false" ht="12.8" hidden="false" customHeight="true" outlineLevel="0" collapsed="false"/>
    <row r="1045434" customFormat="false" ht="12.8" hidden="false" customHeight="true" outlineLevel="0" collapsed="false"/>
    <row r="1045435" customFormat="false" ht="12.8" hidden="false" customHeight="true" outlineLevel="0" collapsed="false"/>
    <row r="1045436" customFormat="false" ht="12.8" hidden="false" customHeight="true" outlineLevel="0" collapsed="false"/>
    <row r="1045437" customFormat="false" ht="12.8" hidden="false" customHeight="true" outlineLevel="0" collapsed="false"/>
    <row r="1045438" customFormat="false" ht="12.8" hidden="false" customHeight="true" outlineLevel="0" collapsed="false"/>
    <row r="1045439" customFormat="false" ht="12.8" hidden="false" customHeight="true" outlineLevel="0" collapsed="false"/>
    <row r="1045440" customFormat="false" ht="12.8" hidden="false" customHeight="true" outlineLevel="0" collapsed="false"/>
    <row r="1045441" customFormat="false" ht="12.8" hidden="false" customHeight="true" outlineLevel="0" collapsed="false"/>
    <row r="1045442" customFormat="false" ht="12.8" hidden="false" customHeight="true" outlineLevel="0" collapsed="false"/>
    <row r="1045443" customFormat="false" ht="12.8" hidden="false" customHeight="true" outlineLevel="0" collapsed="false"/>
    <row r="1045444" customFormat="false" ht="12.8" hidden="false" customHeight="true" outlineLevel="0" collapsed="false"/>
    <row r="1045445" customFormat="false" ht="12.8" hidden="false" customHeight="true" outlineLevel="0" collapsed="false"/>
    <row r="1045446" customFormat="false" ht="12.8" hidden="false" customHeight="true" outlineLevel="0" collapsed="false"/>
    <row r="1045447" customFormat="false" ht="12.8" hidden="false" customHeight="true" outlineLevel="0" collapsed="false"/>
    <row r="1045448" customFormat="false" ht="12.8" hidden="false" customHeight="true" outlineLevel="0" collapsed="false"/>
    <row r="1045449" customFormat="false" ht="12.8" hidden="false" customHeight="true" outlineLevel="0" collapsed="false"/>
    <row r="1045450" customFormat="false" ht="12.8" hidden="false" customHeight="true" outlineLevel="0" collapsed="false"/>
    <row r="1045451" customFormat="false" ht="12.8" hidden="false" customHeight="true" outlineLevel="0" collapsed="false"/>
    <row r="1045452" customFormat="false" ht="12.8" hidden="false" customHeight="true" outlineLevel="0" collapsed="false"/>
    <row r="1045453" customFormat="false" ht="12.8" hidden="false" customHeight="true" outlineLevel="0" collapsed="false"/>
    <row r="1045454" customFormat="false" ht="12.8" hidden="false" customHeight="true" outlineLevel="0" collapsed="false"/>
    <row r="1045455" customFormat="false" ht="12.8" hidden="false" customHeight="true" outlineLevel="0" collapsed="false"/>
    <row r="1045456" customFormat="false" ht="12.8" hidden="false" customHeight="true" outlineLevel="0" collapsed="false"/>
    <row r="1045457" customFormat="false" ht="12.8" hidden="false" customHeight="true" outlineLevel="0" collapsed="false"/>
    <row r="1045458" customFormat="false" ht="12.8" hidden="false" customHeight="true" outlineLevel="0" collapsed="false"/>
    <row r="1045459" customFormat="false" ht="12.8" hidden="false" customHeight="true" outlineLevel="0" collapsed="false"/>
    <row r="1045460" customFormat="false" ht="12.8" hidden="false" customHeight="true" outlineLevel="0" collapsed="false"/>
    <row r="1045461" customFormat="false" ht="12.8" hidden="false" customHeight="true" outlineLevel="0" collapsed="false"/>
    <row r="1045462" customFormat="false" ht="12.8" hidden="false" customHeight="true" outlineLevel="0" collapsed="false"/>
    <row r="1045463" customFormat="false" ht="12.8" hidden="false" customHeight="true" outlineLevel="0" collapsed="false"/>
    <row r="1045464" customFormat="false" ht="12.8" hidden="false" customHeight="true" outlineLevel="0" collapsed="false"/>
    <row r="1045465" customFormat="false" ht="12.8" hidden="false" customHeight="true" outlineLevel="0" collapsed="false"/>
    <row r="1045466" customFormat="false" ht="12.8" hidden="false" customHeight="true" outlineLevel="0" collapsed="false"/>
    <row r="1045467" customFormat="false" ht="12.8" hidden="false" customHeight="true" outlineLevel="0" collapsed="false"/>
    <row r="1045468" customFormat="false" ht="12.8" hidden="false" customHeight="true" outlineLevel="0" collapsed="false"/>
    <row r="1045469" customFormat="false" ht="12.8" hidden="false" customHeight="true" outlineLevel="0" collapsed="false"/>
    <row r="1045470" customFormat="false" ht="12.8" hidden="false" customHeight="true" outlineLevel="0" collapsed="false"/>
    <row r="1045471" customFormat="false" ht="12.8" hidden="false" customHeight="true" outlineLevel="0" collapsed="false"/>
    <row r="1045472" customFormat="false" ht="12.8" hidden="false" customHeight="true" outlineLevel="0" collapsed="false"/>
    <row r="1045473" customFormat="false" ht="12.8" hidden="false" customHeight="true" outlineLevel="0" collapsed="false"/>
    <row r="1045474" customFormat="false" ht="12.8" hidden="false" customHeight="true" outlineLevel="0" collapsed="false"/>
    <row r="1045475" customFormat="false" ht="12.8" hidden="false" customHeight="true" outlineLevel="0" collapsed="false"/>
    <row r="1045476" customFormat="false" ht="12.8" hidden="false" customHeight="true" outlineLevel="0" collapsed="false"/>
    <row r="1045477" customFormat="false" ht="12.8" hidden="false" customHeight="true" outlineLevel="0" collapsed="false"/>
    <row r="1045478" customFormat="false" ht="12.8" hidden="false" customHeight="true" outlineLevel="0" collapsed="false"/>
    <row r="1045479" customFormat="false" ht="12.8" hidden="false" customHeight="true" outlineLevel="0" collapsed="false"/>
    <row r="1045480" customFormat="false" ht="12.8" hidden="false" customHeight="true" outlineLevel="0" collapsed="false"/>
    <row r="1045481" customFormat="false" ht="12.8" hidden="false" customHeight="true" outlineLevel="0" collapsed="false"/>
    <row r="1045482" customFormat="false" ht="12.8" hidden="false" customHeight="true" outlineLevel="0" collapsed="false"/>
    <row r="1045483" customFormat="false" ht="12.8" hidden="false" customHeight="true" outlineLevel="0" collapsed="false"/>
    <row r="1045484" customFormat="false" ht="12.8" hidden="false" customHeight="true" outlineLevel="0" collapsed="false"/>
    <row r="1045485" customFormat="false" ht="12.8" hidden="false" customHeight="true" outlineLevel="0" collapsed="false"/>
    <row r="1045486" customFormat="false" ht="12.8" hidden="false" customHeight="true" outlineLevel="0" collapsed="false"/>
    <row r="1045487" customFormat="false" ht="12.8" hidden="false" customHeight="true" outlineLevel="0" collapsed="false"/>
    <row r="1045488" customFormat="false" ht="12.8" hidden="false" customHeight="true" outlineLevel="0" collapsed="false"/>
    <row r="1045489" customFormat="false" ht="12.8" hidden="false" customHeight="true" outlineLevel="0" collapsed="false"/>
    <row r="1045490" customFormat="false" ht="12.8" hidden="false" customHeight="true" outlineLevel="0" collapsed="false"/>
    <row r="1045491" customFormat="false" ht="12.8" hidden="false" customHeight="true" outlineLevel="0" collapsed="false"/>
    <row r="1045492" customFormat="false" ht="12.8" hidden="false" customHeight="true" outlineLevel="0" collapsed="false"/>
    <row r="1045493" customFormat="false" ht="12.8" hidden="false" customHeight="true" outlineLevel="0" collapsed="false"/>
    <row r="1045494" customFormat="false" ht="12.8" hidden="false" customHeight="true" outlineLevel="0" collapsed="false"/>
    <row r="1045495" customFormat="false" ht="12.8" hidden="false" customHeight="true" outlineLevel="0" collapsed="false"/>
    <row r="1045496" customFormat="false" ht="12.8" hidden="false" customHeight="true" outlineLevel="0" collapsed="false"/>
    <row r="1045497" customFormat="false" ht="12.8" hidden="false" customHeight="true" outlineLevel="0" collapsed="false"/>
    <row r="1045498" customFormat="false" ht="12.8" hidden="false" customHeight="true" outlineLevel="0" collapsed="false"/>
    <row r="1045499" customFormat="false" ht="12.8" hidden="false" customHeight="true" outlineLevel="0" collapsed="false"/>
    <row r="1045500" customFormat="false" ht="12.8" hidden="false" customHeight="true" outlineLevel="0" collapsed="false"/>
    <row r="1045501" customFormat="false" ht="12.8" hidden="false" customHeight="true" outlineLevel="0" collapsed="false"/>
    <row r="1045502" customFormat="false" ht="12.8" hidden="false" customHeight="true" outlineLevel="0" collapsed="false"/>
    <row r="1045503" customFormat="false" ht="12.8" hidden="false" customHeight="true" outlineLevel="0" collapsed="false"/>
    <row r="1045504" customFormat="false" ht="12.8" hidden="false" customHeight="true" outlineLevel="0" collapsed="false"/>
    <row r="1045505" customFormat="false" ht="12.8" hidden="false" customHeight="true" outlineLevel="0" collapsed="false"/>
    <row r="1045506" customFormat="false" ht="12.8" hidden="false" customHeight="true" outlineLevel="0" collapsed="false"/>
    <row r="1045507" customFormat="false" ht="12.8" hidden="false" customHeight="true" outlineLevel="0" collapsed="false"/>
    <row r="1045508" customFormat="false" ht="12.8" hidden="false" customHeight="true" outlineLevel="0" collapsed="false"/>
    <row r="1045509" customFormat="false" ht="12.8" hidden="false" customHeight="true" outlineLevel="0" collapsed="false"/>
    <row r="1045510" customFormat="false" ht="12.8" hidden="false" customHeight="true" outlineLevel="0" collapsed="false"/>
    <row r="1045511" customFormat="false" ht="12.8" hidden="false" customHeight="true" outlineLevel="0" collapsed="false"/>
    <row r="1045512" customFormat="false" ht="12.8" hidden="false" customHeight="true" outlineLevel="0" collapsed="false"/>
    <row r="1045513" customFormat="false" ht="12.8" hidden="false" customHeight="true" outlineLevel="0" collapsed="false"/>
    <row r="1045514" customFormat="false" ht="12.8" hidden="false" customHeight="true" outlineLevel="0" collapsed="false"/>
    <row r="1045515" customFormat="false" ht="12.8" hidden="false" customHeight="true" outlineLevel="0" collapsed="false"/>
    <row r="1045516" customFormat="false" ht="12.8" hidden="false" customHeight="true" outlineLevel="0" collapsed="false"/>
    <row r="1045517" customFormat="false" ht="12.8" hidden="false" customHeight="true" outlineLevel="0" collapsed="false"/>
    <row r="1045518" customFormat="false" ht="12.8" hidden="false" customHeight="true" outlineLevel="0" collapsed="false"/>
    <row r="1045519" customFormat="false" ht="12.8" hidden="false" customHeight="true" outlineLevel="0" collapsed="false"/>
    <row r="1045520" customFormat="false" ht="12.8" hidden="false" customHeight="true" outlineLevel="0" collapsed="false"/>
    <row r="1045521" customFormat="false" ht="12.8" hidden="false" customHeight="true" outlineLevel="0" collapsed="false"/>
    <row r="1045522" customFormat="false" ht="12.8" hidden="false" customHeight="true" outlineLevel="0" collapsed="false"/>
    <row r="1045523" customFormat="false" ht="12.8" hidden="false" customHeight="true" outlineLevel="0" collapsed="false"/>
    <row r="1045524" customFormat="false" ht="12.8" hidden="false" customHeight="true" outlineLevel="0" collapsed="false"/>
    <row r="1045525" customFormat="false" ht="12.8" hidden="false" customHeight="true" outlineLevel="0" collapsed="false"/>
    <row r="1045526" customFormat="false" ht="12.8" hidden="false" customHeight="true" outlineLevel="0" collapsed="false"/>
    <row r="1045527" customFormat="false" ht="12.8" hidden="false" customHeight="true" outlineLevel="0" collapsed="false"/>
    <row r="1045528" customFormat="false" ht="12.8" hidden="false" customHeight="true" outlineLevel="0" collapsed="false"/>
    <row r="1045529" customFormat="false" ht="12.8" hidden="false" customHeight="true" outlineLevel="0" collapsed="false"/>
    <row r="1045530" customFormat="false" ht="12.8" hidden="false" customHeight="true" outlineLevel="0" collapsed="false"/>
    <row r="1045531" customFormat="false" ht="12.8" hidden="false" customHeight="true" outlineLevel="0" collapsed="false"/>
    <row r="1045532" customFormat="false" ht="12.8" hidden="false" customHeight="true" outlineLevel="0" collapsed="false"/>
    <row r="1045533" customFormat="false" ht="12.8" hidden="false" customHeight="true" outlineLevel="0" collapsed="false"/>
    <row r="1045534" customFormat="false" ht="12.8" hidden="false" customHeight="true" outlineLevel="0" collapsed="false"/>
    <row r="1045535" customFormat="false" ht="12.8" hidden="false" customHeight="true" outlineLevel="0" collapsed="false"/>
    <row r="1045536" customFormat="false" ht="12.8" hidden="false" customHeight="true" outlineLevel="0" collapsed="false"/>
    <row r="1045537" customFormat="false" ht="12.8" hidden="false" customHeight="true" outlineLevel="0" collapsed="false"/>
    <row r="1045538" customFormat="false" ht="12.8" hidden="false" customHeight="true" outlineLevel="0" collapsed="false"/>
    <row r="1045539" customFormat="false" ht="12.8" hidden="false" customHeight="true" outlineLevel="0" collapsed="false"/>
    <row r="1045540" customFormat="false" ht="12.8" hidden="false" customHeight="true" outlineLevel="0" collapsed="false"/>
    <row r="1045541" customFormat="false" ht="12.8" hidden="false" customHeight="true" outlineLevel="0" collapsed="false"/>
    <row r="1045542" customFormat="false" ht="12.8" hidden="false" customHeight="true" outlineLevel="0" collapsed="false"/>
    <row r="1045543" customFormat="false" ht="12.8" hidden="false" customHeight="true" outlineLevel="0" collapsed="false"/>
    <row r="1045544" customFormat="false" ht="12.8" hidden="false" customHeight="true" outlineLevel="0" collapsed="false"/>
    <row r="1045545" customFormat="false" ht="12.8" hidden="false" customHeight="true" outlineLevel="0" collapsed="false"/>
    <row r="1045546" customFormat="false" ht="12.8" hidden="false" customHeight="true" outlineLevel="0" collapsed="false"/>
    <row r="1045547" customFormat="false" ht="12.8" hidden="false" customHeight="true" outlineLevel="0" collapsed="false"/>
    <row r="1045548" customFormat="false" ht="12.8" hidden="false" customHeight="true" outlineLevel="0" collapsed="false"/>
    <row r="1045549" customFormat="false" ht="12.8" hidden="false" customHeight="true" outlineLevel="0" collapsed="false"/>
    <row r="1045550" customFormat="false" ht="12.8" hidden="false" customHeight="true" outlineLevel="0" collapsed="false"/>
    <row r="1045551" customFormat="false" ht="12.8" hidden="false" customHeight="true" outlineLevel="0" collapsed="false"/>
    <row r="1045552" customFormat="false" ht="12.8" hidden="false" customHeight="true" outlineLevel="0" collapsed="false"/>
    <row r="1045553" customFormat="false" ht="12.8" hidden="false" customHeight="true" outlineLevel="0" collapsed="false"/>
    <row r="1045554" customFormat="false" ht="12.8" hidden="false" customHeight="true" outlineLevel="0" collapsed="false"/>
    <row r="1045555" customFormat="false" ht="12.8" hidden="false" customHeight="true" outlineLevel="0" collapsed="false"/>
    <row r="1045556" customFormat="false" ht="12.8" hidden="false" customHeight="true" outlineLevel="0" collapsed="false"/>
    <row r="1045557" customFormat="false" ht="12.8" hidden="false" customHeight="true" outlineLevel="0" collapsed="false"/>
    <row r="1045558" customFormat="false" ht="12.8" hidden="false" customHeight="true" outlineLevel="0" collapsed="false"/>
    <row r="1045559" customFormat="false" ht="12.8" hidden="false" customHeight="true" outlineLevel="0" collapsed="false"/>
    <row r="1045560" customFormat="false" ht="12.8" hidden="false" customHeight="true" outlineLevel="0" collapsed="false"/>
    <row r="1045561" customFormat="false" ht="12.8" hidden="false" customHeight="true" outlineLevel="0" collapsed="false"/>
    <row r="1045562" customFormat="false" ht="12.8" hidden="false" customHeight="true" outlineLevel="0" collapsed="false"/>
    <row r="1045563" customFormat="false" ht="12.8" hidden="false" customHeight="true" outlineLevel="0" collapsed="false"/>
    <row r="1045564" customFormat="false" ht="12.8" hidden="false" customHeight="true" outlineLevel="0" collapsed="false"/>
    <row r="1045565" customFormat="false" ht="12.8" hidden="false" customHeight="true" outlineLevel="0" collapsed="false"/>
    <row r="1045566" customFormat="false" ht="12.8" hidden="false" customHeight="true" outlineLevel="0" collapsed="false"/>
    <row r="1045567" customFormat="false" ht="12.8" hidden="false" customHeight="true" outlineLevel="0" collapsed="false"/>
    <row r="1045568" customFormat="false" ht="12.8" hidden="false" customHeight="true" outlineLevel="0" collapsed="false"/>
    <row r="1045569" customFormat="false" ht="12.8" hidden="false" customHeight="true" outlineLevel="0" collapsed="false"/>
    <row r="1045570" customFormat="false" ht="12.8" hidden="false" customHeight="true" outlineLevel="0" collapsed="false"/>
    <row r="1045571" customFormat="false" ht="12.8" hidden="false" customHeight="true" outlineLevel="0" collapsed="false"/>
    <row r="1045572" customFormat="false" ht="12.8" hidden="false" customHeight="true" outlineLevel="0" collapsed="false"/>
    <row r="1045573" customFormat="false" ht="12.8" hidden="false" customHeight="true" outlineLevel="0" collapsed="false"/>
    <row r="1045574" customFormat="false" ht="12.8" hidden="false" customHeight="true" outlineLevel="0" collapsed="false"/>
    <row r="1045575" customFormat="false" ht="12.8" hidden="false" customHeight="true" outlineLevel="0" collapsed="false"/>
    <row r="1045576" customFormat="false" ht="12.8" hidden="false" customHeight="true" outlineLevel="0" collapsed="false"/>
    <row r="1045577" customFormat="false" ht="12.8" hidden="false" customHeight="true" outlineLevel="0" collapsed="false"/>
    <row r="1045578" customFormat="false" ht="12.8" hidden="false" customHeight="true" outlineLevel="0" collapsed="false"/>
    <row r="1045579" customFormat="false" ht="12.8" hidden="false" customHeight="true" outlineLevel="0" collapsed="false"/>
    <row r="1045580" customFormat="false" ht="12.8" hidden="false" customHeight="true" outlineLevel="0" collapsed="false"/>
    <row r="1045581" customFormat="false" ht="12.8" hidden="false" customHeight="true" outlineLevel="0" collapsed="false"/>
    <row r="1045582" customFormat="false" ht="12.8" hidden="false" customHeight="true" outlineLevel="0" collapsed="false"/>
    <row r="1045583" customFormat="false" ht="12.8" hidden="false" customHeight="true" outlineLevel="0" collapsed="false"/>
    <row r="1045584" customFormat="false" ht="12.8" hidden="false" customHeight="true" outlineLevel="0" collapsed="false"/>
    <row r="1045585" customFormat="false" ht="12.8" hidden="false" customHeight="true" outlineLevel="0" collapsed="false"/>
    <row r="1045586" customFormat="false" ht="12.8" hidden="false" customHeight="true" outlineLevel="0" collapsed="false"/>
    <row r="1045587" customFormat="false" ht="12.8" hidden="false" customHeight="true" outlineLevel="0" collapsed="false"/>
    <row r="1045588" customFormat="false" ht="12.8" hidden="false" customHeight="true" outlineLevel="0" collapsed="false"/>
    <row r="1045589" customFormat="false" ht="12.8" hidden="false" customHeight="true" outlineLevel="0" collapsed="false"/>
    <row r="1045590" customFormat="false" ht="12.8" hidden="false" customHeight="true" outlineLevel="0" collapsed="false"/>
    <row r="1045591" customFormat="false" ht="12.8" hidden="false" customHeight="true" outlineLevel="0" collapsed="false"/>
    <row r="1045592" customFormat="false" ht="12.8" hidden="false" customHeight="true" outlineLevel="0" collapsed="false"/>
    <row r="1045593" customFormat="false" ht="12.8" hidden="false" customHeight="true" outlineLevel="0" collapsed="false"/>
    <row r="1045594" customFormat="false" ht="12.8" hidden="false" customHeight="true" outlineLevel="0" collapsed="false"/>
    <row r="1045595" customFormat="false" ht="12.8" hidden="false" customHeight="true" outlineLevel="0" collapsed="false"/>
    <row r="1045596" customFormat="false" ht="12.8" hidden="false" customHeight="true" outlineLevel="0" collapsed="false"/>
    <row r="1045597" customFormat="false" ht="12.8" hidden="false" customHeight="true" outlineLevel="0" collapsed="false"/>
    <row r="1045598" customFormat="false" ht="12.8" hidden="false" customHeight="true" outlineLevel="0" collapsed="false"/>
    <row r="1045599" customFormat="false" ht="12.8" hidden="false" customHeight="true" outlineLevel="0" collapsed="false"/>
    <row r="1045600" customFormat="false" ht="12.8" hidden="false" customHeight="true" outlineLevel="0" collapsed="false"/>
    <row r="1045601" customFormat="false" ht="12.8" hidden="false" customHeight="true" outlineLevel="0" collapsed="false"/>
    <row r="1045602" customFormat="false" ht="12.8" hidden="false" customHeight="true" outlineLevel="0" collapsed="false"/>
    <row r="1045603" customFormat="false" ht="12.8" hidden="false" customHeight="true" outlineLevel="0" collapsed="false"/>
    <row r="1045604" customFormat="false" ht="12.8" hidden="false" customHeight="true" outlineLevel="0" collapsed="false"/>
    <row r="1045605" customFormat="false" ht="12.8" hidden="false" customHeight="true" outlineLevel="0" collapsed="false"/>
    <row r="1045606" customFormat="false" ht="12.8" hidden="false" customHeight="true" outlineLevel="0" collapsed="false"/>
    <row r="1045607" customFormat="false" ht="12.8" hidden="false" customHeight="true" outlineLevel="0" collapsed="false"/>
    <row r="1045608" customFormat="false" ht="12.8" hidden="false" customHeight="true" outlineLevel="0" collapsed="false"/>
    <row r="1045609" customFormat="false" ht="12.8" hidden="false" customHeight="true" outlineLevel="0" collapsed="false"/>
    <row r="1045610" customFormat="false" ht="12.8" hidden="false" customHeight="true" outlineLevel="0" collapsed="false"/>
    <row r="1045611" customFormat="false" ht="12.8" hidden="false" customHeight="true" outlineLevel="0" collapsed="false"/>
    <row r="1045612" customFormat="false" ht="12.8" hidden="false" customHeight="true" outlineLevel="0" collapsed="false"/>
    <row r="1045613" customFormat="false" ht="12.8" hidden="false" customHeight="true" outlineLevel="0" collapsed="false"/>
    <row r="1045614" customFormat="false" ht="12.8" hidden="false" customHeight="true" outlineLevel="0" collapsed="false"/>
    <row r="1045615" customFormat="false" ht="12.8" hidden="false" customHeight="true" outlineLevel="0" collapsed="false"/>
    <row r="1045616" customFormat="false" ht="12.8" hidden="false" customHeight="true" outlineLevel="0" collapsed="false"/>
    <row r="1045617" customFormat="false" ht="12.8" hidden="false" customHeight="true" outlineLevel="0" collapsed="false"/>
    <row r="1045618" customFormat="false" ht="12.8" hidden="false" customHeight="true" outlineLevel="0" collapsed="false"/>
    <row r="1045619" customFormat="false" ht="12.8" hidden="false" customHeight="true" outlineLevel="0" collapsed="false"/>
    <row r="1045620" customFormat="false" ht="12.8" hidden="false" customHeight="true" outlineLevel="0" collapsed="false"/>
    <row r="1045621" customFormat="false" ht="12.8" hidden="false" customHeight="true" outlineLevel="0" collapsed="false"/>
    <row r="1045622" customFormat="false" ht="12.8" hidden="false" customHeight="true" outlineLevel="0" collapsed="false"/>
    <row r="1045623" customFormat="false" ht="12.8" hidden="false" customHeight="true" outlineLevel="0" collapsed="false"/>
    <row r="1045624" customFormat="false" ht="12.8" hidden="false" customHeight="true" outlineLevel="0" collapsed="false"/>
    <row r="1045625" customFormat="false" ht="12.8" hidden="false" customHeight="true" outlineLevel="0" collapsed="false"/>
    <row r="1045626" customFormat="false" ht="12.8" hidden="false" customHeight="true" outlineLevel="0" collapsed="false"/>
    <row r="1045627" customFormat="false" ht="12.8" hidden="false" customHeight="true" outlineLevel="0" collapsed="false"/>
    <row r="1045628" customFormat="false" ht="12.8" hidden="false" customHeight="true" outlineLevel="0" collapsed="false"/>
    <row r="1045629" customFormat="false" ht="12.8" hidden="false" customHeight="true" outlineLevel="0" collapsed="false"/>
    <row r="1045630" customFormat="false" ht="12.8" hidden="false" customHeight="true" outlineLevel="0" collapsed="false"/>
    <row r="1045631" customFormat="false" ht="12.8" hidden="false" customHeight="true" outlineLevel="0" collapsed="false"/>
    <row r="1045632" customFormat="false" ht="12.8" hidden="false" customHeight="true" outlineLevel="0" collapsed="false"/>
    <row r="1045633" customFormat="false" ht="12.8" hidden="false" customHeight="true" outlineLevel="0" collapsed="false"/>
    <row r="1045634" customFormat="false" ht="12.8" hidden="false" customHeight="true" outlineLevel="0" collapsed="false"/>
    <row r="1045635" customFormat="false" ht="12.8" hidden="false" customHeight="true" outlineLevel="0" collapsed="false"/>
    <row r="1045636" customFormat="false" ht="12.8" hidden="false" customHeight="true" outlineLevel="0" collapsed="false"/>
    <row r="1045637" customFormat="false" ht="12.8" hidden="false" customHeight="true" outlineLevel="0" collapsed="false"/>
    <row r="1045638" customFormat="false" ht="12.8" hidden="false" customHeight="true" outlineLevel="0" collapsed="false"/>
    <row r="1045639" customFormat="false" ht="12.8" hidden="false" customHeight="true" outlineLevel="0" collapsed="false"/>
    <row r="1045640" customFormat="false" ht="12.8" hidden="false" customHeight="true" outlineLevel="0" collapsed="false"/>
    <row r="1045641" customFormat="false" ht="12.8" hidden="false" customHeight="true" outlineLevel="0" collapsed="false"/>
    <row r="1045642" customFormat="false" ht="12.8" hidden="false" customHeight="true" outlineLevel="0" collapsed="false"/>
    <row r="1045643" customFormat="false" ht="12.8" hidden="false" customHeight="true" outlineLevel="0" collapsed="false"/>
    <row r="1045644" customFormat="false" ht="12.8" hidden="false" customHeight="true" outlineLevel="0" collapsed="false"/>
    <row r="1045645" customFormat="false" ht="12.8" hidden="false" customHeight="true" outlineLevel="0" collapsed="false"/>
    <row r="1045646" customFormat="false" ht="12.8" hidden="false" customHeight="true" outlineLevel="0" collapsed="false"/>
    <row r="1045647" customFormat="false" ht="12.8" hidden="false" customHeight="true" outlineLevel="0" collapsed="false"/>
    <row r="1045648" customFormat="false" ht="12.8" hidden="false" customHeight="true" outlineLevel="0" collapsed="false"/>
    <row r="1045649" customFormat="false" ht="12.8" hidden="false" customHeight="true" outlineLevel="0" collapsed="false"/>
    <row r="1045650" customFormat="false" ht="12.8" hidden="false" customHeight="true" outlineLevel="0" collapsed="false"/>
    <row r="1045651" customFormat="false" ht="12.8" hidden="false" customHeight="true" outlineLevel="0" collapsed="false"/>
    <row r="1045652" customFormat="false" ht="12.8" hidden="false" customHeight="true" outlineLevel="0" collapsed="false"/>
    <row r="1045653" customFormat="false" ht="12.8" hidden="false" customHeight="true" outlineLevel="0" collapsed="false"/>
    <row r="1045654" customFormat="false" ht="12.8" hidden="false" customHeight="true" outlineLevel="0" collapsed="false"/>
    <row r="1045655" customFormat="false" ht="12.8" hidden="false" customHeight="true" outlineLevel="0" collapsed="false"/>
    <row r="1045656" customFormat="false" ht="12.8" hidden="false" customHeight="true" outlineLevel="0" collapsed="false"/>
    <row r="1045657" customFormat="false" ht="12.8" hidden="false" customHeight="true" outlineLevel="0" collapsed="false"/>
    <row r="1045658" customFormat="false" ht="12.8" hidden="false" customHeight="true" outlineLevel="0" collapsed="false"/>
    <row r="1045659" customFormat="false" ht="12.8" hidden="false" customHeight="true" outlineLevel="0" collapsed="false"/>
    <row r="1045660" customFormat="false" ht="12.8" hidden="false" customHeight="true" outlineLevel="0" collapsed="false"/>
    <row r="1045661" customFormat="false" ht="12.8" hidden="false" customHeight="true" outlineLevel="0" collapsed="false"/>
    <row r="1045662" customFormat="false" ht="12.8" hidden="false" customHeight="true" outlineLevel="0" collapsed="false"/>
    <row r="1045663" customFormat="false" ht="12.8" hidden="false" customHeight="true" outlineLevel="0" collapsed="false"/>
    <row r="1045664" customFormat="false" ht="12.8" hidden="false" customHeight="true" outlineLevel="0" collapsed="false"/>
    <row r="1045665" customFormat="false" ht="12.8" hidden="false" customHeight="true" outlineLevel="0" collapsed="false"/>
    <row r="1045666" customFormat="false" ht="12.8" hidden="false" customHeight="true" outlineLevel="0" collapsed="false"/>
    <row r="1045667" customFormat="false" ht="12.8" hidden="false" customHeight="true" outlineLevel="0" collapsed="false"/>
    <row r="1045668" customFormat="false" ht="12.8" hidden="false" customHeight="true" outlineLevel="0" collapsed="false"/>
    <row r="1045669" customFormat="false" ht="12.8" hidden="false" customHeight="true" outlineLevel="0" collapsed="false"/>
    <row r="1045670" customFormat="false" ht="12.8" hidden="false" customHeight="true" outlineLevel="0" collapsed="false"/>
    <row r="1045671" customFormat="false" ht="12.8" hidden="false" customHeight="true" outlineLevel="0" collapsed="false"/>
    <row r="1045672" customFormat="false" ht="12.8" hidden="false" customHeight="true" outlineLevel="0" collapsed="false"/>
    <row r="1045673" customFormat="false" ht="12.8" hidden="false" customHeight="true" outlineLevel="0" collapsed="false"/>
    <row r="1045674" customFormat="false" ht="12.8" hidden="false" customHeight="true" outlineLevel="0" collapsed="false"/>
    <row r="1045675" customFormat="false" ht="12.8" hidden="false" customHeight="true" outlineLevel="0" collapsed="false"/>
    <row r="1045676" customFormat="false" ht="12.8" hidden="false" customHeight="true" outlineLevel="0" collapsed="false"/>
    <row r="1045677" customFormat="false" ht="12.8" hidden="false" customHeight="true" outlineLevel="0" collapsed="false"/>
    <row r="1045678" customFormat="false" ht="12.8" hidden="false" customHeight="true" outlineLevel="0" collapsed="false"/>
    <row r="1045679" customFormat="false" ht="12.8" hidden="false" customHeight="true" outlineLevel="0" collapsed="false"/>
    <row r="1045680" customFormat="false" ht="12.8" hidden="false" customHeight="true" outlineLevel="0" collapsed="false"/>
    <row r="1045681" customFormat="false" ht="12.8" hidden="false" customHeight="true" outlineLevel="0" collapsed="false"/>
    <row r="1045682" customFormat="false" ht="12.8" hidden="false" customHeight="true" outlineLevel="0" collapsed="false"/>
    <row r="1045683" customFormat="false" ht="12.8" hidden="false" customHeight="true" outlineLevel="0" collapsed="false"/>
    <row r="1045684" customFormat="false" ht="12.8" hidden="false" customHeight="true" outlineLevel="0" collapsed="false"/>
    <row r="1045685" customFormat="false" ht="12.8" hidden="false" customHeight="true" outlineLevel="0" collapsed="false"/>
    <row r="1045686" customFormat="false" ht="12.8" hidden="false" customHeight="true" outlineLevel="0" collapsed="false"/>
    <row r="1045687" customFormat="false" ht="12.8" hidden="false" customHeight="true" outlineLevel="0" collapsed="false"/>
    <row r="1045688" customFormat="false" ht="12.8" hidden="false" customHeight="true" outlineLevel="0" collapsed="false"/>
    <row r="1045689" customFormat="false" ht="12.8" hidden="false" customHeight="true" outlineLevel="0" collapsed="false"/>
    <row r="1045690" customFormat="false" ht="12.8" hidden="false" customHeight="true" outlineLevel="0" collapsed="false"/>
    <row r="1045691" customFormat="false" ht="12.8" hidden="false" customHeight="true" outlineLevel="0" collapsed="false"/>
    <row r="1045692" customFormat="false" ht="12.8" hidden="false" customHeight="true" outlineLevel="0" collapsed="false"/>
    <row r="1045693" customFormat="false" ht="12.8" hidden="false" customHeight="true" outlineLevel="0" collapsed="false"/>
    <row r="1045694" customFormat="false" ht="12.8" hidden="false" customHeight="true" outlineLevel="0" collapsed="false"/>
    <row r="1045695" customFormat="false" ht="12.8" hidden="false" customHeight="true" outlineLevel="0" collapsed="false"/>
    <row r="1045696" customFormat="false" ht="12.8" hidden="false" customHeight="true" outlineLevel="0" collapsed="false"/>
    <row r="1045697" customFormat="false" ht="12.8" hidden="false" customHeight="true" outlineLevel="0" collapsed="false"/>
    <row r="1045698" customFormat="false" ht="12.8" hidden="false" customHeight="true" outlineLevel="0" collapsed="false"/>
    <row r="1045699" customFormat="false" ht="12.8" hidden="false" customHeight="true" outlineLevel="0" collapsed="false"/>
    <row r="1045700" customFormat="false" ht="12.8" hidden="false" customHeight="true" outlineLevel="0" collapsed="false"/>
    <row r="1045701" customFormat="false" ht="12.8" hidden="false" customHeight="true" outlineLevel="0" collapsed="false"/>
    <row r="1045702" customFormat="false" ht="12.8" hidden="false" customHeight="true" outlineLevel="0" collapsed="false"/>
    <row r="1045703" customFormat="false" ht="12.8" hidden="false" customHeight="true" outlineLevel="0" collapsed="false"/>
    <row r="1045704" customFormat="false" ht="12.8" hidden="false" customHeight="true" outlineLevel="0" collapsed="false"/>
    <row r="1045705" customFormat="false" ht="12.8" hidden="false" customHeight="true" outlineLevel="0" collapsed="false"/>
    <row r="1045706" customFormat="false" ht="12.8" hidden="false" customHeight="true" outlineLevel="0" collapsed="false"/>
    <row r="1045707" customFormat="false" ht="12.8" hidden="false" customHeight="true" outlineLevel="0" collapsed="false"/>
    <row r="1045708" customFormat="false" ht="12.8" hidden="false" customHeight="true" outlineLevel="0" collapsed="false"/>
    <row r="1045709" customFormat="false" ht="12.8" hidden="false" customHeight="true" outlineLevel="0" collapsed="false"/>
    <row r="1045710" customFormat="false" ht="12.8" hidden="false" customHeight="true" outlineLevel="0" collapsed="false"/>
    <row r="1045711" customFormat="false" ht="12.8" hidden="false" customHeight="true" outlineLevel="0" collapsed="false"/>
    <row r="1045712" customFormat="false" ht="12.8" hidden="false" customHeight="true" outlineLevel="0" collapsed="false"/>
    <row r="1045713" customFormat="false" ht="12.8" hidden="false" customHeight="true" outlineLevel="0" collapsed="false"/>
    <row r="1045714" customFormat="false" ht="12.8" hidden="false" customHeight="true" outlineLevel="0" collapsed="false"/>
    <row r="1045715" customFormat="false" ht="12.8" hidden="false" customHeight="true" outlineLevel="0" collapsed="false"/>
    <row r="1045716" customFormat="false" ht="12.8" hidden="false" customHeight="true" outlineLevel="0" collapsed="false"/>
    <row r="1045717" customFormat="false" ht="12.8" hidden="false" customHeight="true" outlineLevel="0" collapsed="false"/>
    <row r="1045718" customFormat="false" ht="12.8" hidden="false" customHeight="true" outlineLevel="0" collapsed="false"/>
    <row r="1045719" customFormat="false" ht="12.8" hidden="false" customHeight="true" outlineLevel="0" collapsed="false"/>
    <row r="1045720" customFormat="false" ht="12.8" hidden="false" customHeight="true" outlineLevel="0" collapsed="false"/>
    <row r="1045721" customFormat="false" ht="12.8" hidden="false" customHeight="true" outlineLevel="0" collapsed="false"/>
    <row r="1045722" customFormat="false" ht="12.8" hidden="false" customHeight="true" outlineLevel="0" collapsed="false"/>
    <row r="1045723" customFormat="false" ht="12.8" hidden="false" customHeight="true" outlineLevel="0" collapsed="false"/>
    <row r="1045724" customFormat="false" ht="12.8" hidden="false" customHeight="true" outlineLevel="0" collapsed="false"/>
    <row r="1045725" customFormat="false" ht="12.8" hidden="false" customHeight="true" outlineLevel="0" collapsed="false"/>
    <row r="1045726" customFormat="false" ht="12.8" hidden="false" customHeight="true" outlineLevel="0" collapsed="false"/>
    <row r="1045727" customFormat="false" ht="12.8" hidden="false" customHeight="true" outlineLevel="0" collapsed="false"/>
    <row r="1045728" customFormat="false" ht="12.8" hidden="false" customHeight="true" outlineLevel="0" collapsed="false"/>
    <row r="1045729" customFormat="false" ht="12.8" hidden="false" customHeight="true" outlineLevel="0" collapsed="false"/>
    <row r="1045730" customFormat="false" ht="12.8" hidden="false" customHeight="true" outlineLevel="0" collapsed="false"/>
    <row r="1045731" customFormat="false" ht="12.8" hidden="false" customHeight="true" outlineLevel="0" collapsed="false"/>
    <row r="1045732" customFormat="false" ht="12.8" hidden="false" customHeight="true" outlineLevel="0" collapsed="false"/>
    <row r="1045733" customFormat="false" ht="12.8" hidden="false" customHeight="true" outlineLevel="0" collapsed="false"/>
    <row r="1045734" customFormat="false" ht="12.8" hidden="false" customHeight="true" outlineLevel="0" collapsed="false"/>
    <row r="1045735" customFormat="false" ht="12.8" hidden="false" customHeight="true" outlineLevel="0" collapsed="false"/>
    <row r="1045736" customFormat="false" ht="12.8" hidden="false" customHeight="true" outlineLevel="0" collapsed="false"/>
    <row r="1045737" customFormat="false" ht="12.8" hidden="false" customHeight="true" outlineLevel="0" collapsed="false"/>
    <row r="1045738" customFormat="false" ht="12.8" hidden="false" customHeight="true" outlineLevel="0" collapsed="false"/>
    <row r="1045739" customFormat="false" ht="12.8" hidden="false" customHeight="true" outlineLevel="0" collapsed="false"/>
    <row r="1045740" customFormat="false" ht="12.8" hidden="false" customHeight="true" outlineLevel="0" collapsed="false"/>
    <row r="1045741" customFormat="false" ht="12.8" hidden="false" customHeight="true" outlineLevel="0" collapsed="false"/>
    <row r="1045742" customFormat="false" ht="12.8" hidden="false" customHeight="true" outlineLevel="0" collapsed="false"/>
    <row r="1045743" customFormat="false" ht="12.8" hidden="false" customHeight="true" outlineLevel="0" collapsed="false"/>
    <row r="1045744" customFormat="false" ht="12.8" hidden="false" customHeight="true" outlineLevel="0" collapsed="false"/>
    <row r="1045745" customFormat="false" ht="12.8" hidden="false" customHeight="true" outlineLevel="0" collapsed="false"/>
    <row r="1045746" customFormat="false" ht="12.8" hidden="false" customHeight="true" outlineLevel="0" collapsed="false"/>
    <row r="1045747" customFormat="false" ht="12.8" hidden="false" customHeight="true" outlineLevel="0" collapsed="false"/>
    <row r="1045748" customFormat="false" ht="12.8" hidden="false" customHeight="true" outlineLevel="0" collapsed="false"/>
    <row r="1045749" customFormat="false" ht="12.8" hidden="false" customHeight="true" outlineLevel="0" collapsed="false"/>
    <row r="1045750" customFormat="false" ht="12.8" hidden="false" customHeight="true" outlineLevel="0" collapsed="false"/>
    <row r="1045751" customFormat="false" ht="12.8" hidden="false" customHeight="true" outlineLevel="0" collapsed="false"/>
    <row r="1045752" customFormat="false" ht="12.8" hidden="false" customHeight="true" outlineLevel="0" collapsed="false"/>
    <row r="1045753" customFormat="false" ht="12.8" hidden="false" customHeight="true" outlineLevel="0" collapsed="false"/>
    <row r="1045754" customFormat="false" ht="12.8" hidden="false" customHeight="true" outlineLevel="0" collapsed="false"/>
    <row r="1045755" customFormat="false" ht="12.8" hidden="false" customHeight="true" outlineLevel="0" collapsed="false"/>
    <row r="1045756" customFormat="false" ht="12.8" hidden="false" customHeight="true" outlineLevel="0" collapsed="false"/>
    <row r="1045757" customFormat="false" ht="12.8" hidden="false" customHeight="true" outlineLevel="0" collapsed="false"/>
    <row r="1045758" customFormat="false" ht="12.8" hidden="false" customHeight="true" outlineLevel="0" collapsed="false"/>
    <row r="1045759" customFormat="false" ht="12.8" hidden="false" customHeight="true" outlineLevel="0" collapsed="false"/>
    <row r="1045760" customFormat="false" ht="12.8" hidden="false" customHeight="true" outlineLevel="0" collapsed="false"/>
    <row r="1045761" customFormat="false" ht="12.8" hidden="false" customHeight="true" outlineLevel="0" collapsed="false"/>
    <row r="1045762" customFormat="false" ht="12.8" hidden="false" customHeight="true" outlineLevel="0" collapsed="false"/>
    <row r="1045763" customFormat="false" ht="12.8" hidden="false" customHeight="true" outlineLevel="0" collapsed="false"/>
    <row r="1045764" customFormat="false" ht="12.8" hidden="false" customHeight="true" outlineLevel="0" collapsed="false"/>
    <row r="1045765" customFormat="false" ht="12.8" hidden="false" customHeight="true" outlineLevel="0" collapsed="false"/>
    <row r="1045766" customFormat="false" ht="12.8" hidden="false" customHeight="true" outlineLevel="0" collapsed="false"/>
    <row r="1045767" customFormat="false" ht="12.8" hidden="false" customHeight="true" outlineLevel="0" collapsed="false"/>
    <row r="1045768" customFormat="false" ht="12.8" hidden="false" customHeight="true" outlineLevel="0" collapsed="false"/>
    <row r="1045769" customFormat="false" ht="12.8" hidden="false" customHeight="true" outlineLevel="0" collapsed="false"/>
    <row r="1045770" customFormat="false" ht="12.8" hidden="false" customHeight="true" outlineLevel="0" collapsed="false"/>
    <row r="1045771" customFormat="false" ht="12.8" hidden="false" customHeight="true" outlineLevel="0" collapsed="false"/>
    <row r="1045772" customFormat="false" ht="12.8" hidden="false" customHeight="true" outlineLevel="0" collapsed="false"/>
    <row r="1045773" customFormat="false" ht="12.8" hidden="false" customHeight="true" outlineLevel="0" collapsed="false"/>
    <row r="1045774" customFormat="false" ht="12.8" hidden="false" customHeight="true" outlineLevel="0" collapsed="false"/>
    <row r="1045775" customFormat="false" ht="12.8" hidden="false" customHeight="true" outlineLevel="0" collapsed="false"/>
    <row r="1045776" customFormat="false" ht="12.8" hidden="false" customHeight="true" outlineLevel="0" collapsed="false"/>
    <row r="1045777" customFormat="false" ht="12.8" hidden="false" customHeight="true" outlineLevel="0" collapsed="false"/>
    <row r="1045778" customFormat="false" ht="12.8" hidden="false" customHeight="true" outlineLevel="0" collapsed="false"/>
    <row r="1045779" customFormat="false" ht="12.8" hidden="false" customHeight="true" outlineLevel="0" collapsed="false"/>
    <row r="1045780" customFormat="false" ht="12.8" hidden="false" customHeight="true" outlineLevel="0" collapsed="false"/>
    <row r="1045781" customFormat="false" ht="12.8" hidden="false" customHeight="true" outlineLevel="0" collapsed="false"/>
    <row r="1045782" customFormat="false" ht="12.8" hidden="false" customHeight="true" outlineLevel="0" collapsed="false"/>
    <row r="1045783" customFormat="false" ht="12.8" hidden="false" customHeight="true" outlineLevel="0" collapsed="false"/>
    <row r="1045784" customFormat="false" ht="12.8" hidden="false" customHeight="true" outlineLevel="0" collapsed="false"/>
    <row r="1045785" customFormat="false" ht="12.8" hidden="false" customHeight="true" outlineLevel="0" collapsed="false"/>
    <row r="1045786" customFormat="false" ht="12.8" hidden="false" customHeight="true" outlineLevel="0" collapsed="false"/>
    <row r="1045787" customFormat="false" ht="12.8" hidden="false" customHeight="true" outlineLevel="0" collapsed="false"/>
    <row r="1045788" customFormat="false" ht="12.8" hidden="false" customHeight="true" outlineLevel="0" collapsed="false"/>
    <row r="1045789" customFormat="false" ht="12.8" hidden="false" customHeight="true" outlineLevel="0" collapsed="false"/>
    <row r="1045790" customFormat="false" ht="12.8" hidden="false" customHeight="true" outlineLevel="0" collapsed="false"/>
    <row r="1045791" customFormat="false" ht="12.8" hidden="false" customHeight="true" outlineLevel="0" collapsed="false"/>
    <row r="1045792" customFormat="false" ht="12.8" hidden="false" customHeight="true" outlineLevel="0" collapsed="false"/>
    <row r="1045793" customFormat="false" ht="12.8" hidden="false" customHeight="true" outlineLevel="0" collapsed="false"/>
    <row r="1045794" customFormat="false" ht="12.8" hidden="false" customHeight="true" outlineLevel="0" collapsed="false"/>
    <row r="1045795" customFormat="false" ht="12.8" hidden="false" customHeight="true" outlineLevel="0" collapsed="false"/>
    <row r="1045796" customFormat="false" ht="12.8" hidden="false" customHeight="true" outlineLevel="0" collapsed="false"/>
    <row r="1045797" customFormat="false" ht="12.8" hidden="false" customHeight="true" outlineLevel="0" collapsed="false"/>
    <row r="1045798" customFormat="false" ht="12.8" hidden="false" customHeight="true" outlineLevel="0" collapsed="false"/>
    <row r="1045799" customFormat="false" ht="12.8" hidden="false" customHeight="true" outlineLevel="0" collapsed="false"/>
    <row r="1045800" customFormat="false" ht="12.8" hidden="false" customHeight="true" outlineLevel="0" collapsed="false"/>
    <row r="1045801" customFormat="false" ht="12.8" hidden="false" customHeight="true" outlineLevel="0" collapsed="false"/>
    <row r="1045802" customFormat="false" ht="12.8" hidden="false" customHeight="true" outlineLevel="0" collapsed="false"/>
    <row r="1045803" customFormat="false" ht="12.8" hidden="false" customHeight="true" outlineLevel="0" collapsed="false"/>
    <row r="1045804" customFormat="false" ht="12.8" hidden="false" customHeight="true" outlineLevel="0" collapsed="false"/>
    <row r="1045805" customFormat="false" ht="12.8" hidden="false" customHeight="true" outlineLevel="0" collapsed="false"/>
    <row r="1045806" customFormat="false" ht="12.8" hidden="false" customHeight="true" outlineLevel="0" collapsed="false"/>
    <row r="1045807" customFormat="false" ht="12.8" hidden="false" customHeight="true" outlineLevel="0" collapsed="false"/>
    <row r="1045808" customFormat="false" ht="12.8" hidden="false" customHeight="true" outlineLevel="0" collapsed="false"/>
    <row r="1045809" customFormat="false" ht="12.8" hidden="false" customHeight="true" outlineLevel="0" collapsed="false"/>
    <row r="1045810" customFormat="false" ht="12.8" hidden="false" customHeight="true" outlineLevel="0" collapsed="false"/>
    <row r="1045811" customFormat="false" ht="12.8" hidden="false" customHeight="true" outlineLevel="0" collapsed="false"/>
    <row r="1045812" customFormat="false" ht="12.8" hidden="false" customHeight="true" outlineLevel="0" collapsed="false"/>
    <row r="1045813" customFormat="false" ht="12.8" hidden="false" customHeight="true" outlineLevel="0" collapsed="false"/>
    <row r="1045814" customFormat="false" ht="12.8" hidden="false" customHeight="true" outlineLevel="0" collapsed="false"/>
    <row r="1045815" customFormat="false" ht="12.8" hidden="false" customHeight="true" outlineLevel="0" collapsed="false"/>
    <row r="1045816" customFormat="false" ht="12.8" hidden="false" customHeight="true" outlineLevel="0" collapsed="false"/>
    <row r="1045817" customFormat="false" ht="12.8" hidden="false" customHeight="true" outlineLevel="0" collapsed="false"/>
    <row r="1045818" customFormat="false" ht="12.8" hidden="false" customHeight="true" outlineLevel="0" collapsed="false"/>
    <row r="1045819" customFormat="false" ht="12.8" hidden="false" customHeight="true" outlineLevel="0" collapsed="false"/>
    <row r="1045820" customFormat="false" ht="12.8" hidden="false" customHeight="true" outlineLevel="0" collapsed="false"/>
    <row r="1045821" customFormat="false" ht="12.8" hidden="false" customHeight="true" outlineLevel="0" collapsed="false"/>
    <row r="1045822" customFormat="false" ht="12.8" hidden="false" customHeight="true" outlineLevel="0" collapsed="false"/>
    <row r="1045823" customFormat="false" ht="12.8" hidden="false" customHeight="true" outlineLevel="0" collapsed="false"/>
    <row r="1045824" customFormat="false" ht="12.8" hidden="false" customHeight="true" outlineLevel="0" collapsed="false"/>
    <row r="1045825" customFormat="false" ht="12.8" hidden="false" customHeight="true" outlineLevel="0" collapsed="false"/>
    <row r="1045826" customFormat="false" ht="12.8" hidden="false" customHeight="true" outlineLevel="0" collapsed="false"/>
    <row r="1045827" customFormat="false" ht="12.8" hidden="false" customHeight="true" outlineLevel="0" collapsed="false"/>
    <row r="1045828" customFormat="false" ht="12.8" hidden="false" customHeight="true" outlineLevel="0" collapsed="false"/>
    <row r="1045829" customFormat="false" ht="12.8" hidden="false" customHeight="true" outlineLevel="0" collapsed="false"/>
    <row r="1045830" customFormat="false" ht="12.8" hidden="false" customHeight="true" outlineLevel="0" collapsed="false"/>
    <row r="1045831" customFormat="false" ht="12.8" hidden="false" customHeight="true" outlineLevel="0" collapsed="false"/>
    <row r="1045832" customFormat="false" ht="12.8" hidden="false" customHeight="true" outlineLevel="0" collapsed="false"/>
    <row r="1045833" customFormat="false" ht="12.8" hidden="false" customHeight="true" outlineLevel="0" collapsed="false"/>
    <row r="1045834" customFormat="false" ht="12.8" hidden="false" customHeight="true" outlineLevel="0" collapsed="false"/>
    <row r="1045835" customFormat="false" ht="12.8" hidden="false" customHeight="true" outlineLevel="0" collapsed="false"/>
    <row r="1045836" customFormat="false" ht="12.8" hidden="false" customHeight="true" outlineLevel="0" collapsed="false"/>
    <row r="1045837" customFormat="false" ht="12.8" hidden="false" customHeight="true" outlineLevel="0" collapsed="false"/>
    <row r="1045838" customFormat="false" ht="12.8" hidden="false" customHeight="true" outlineLevel="0" collapsed="false"/>
    <row r="1045839" customFormat="false" ht="12.8" hidden="false" customHeight="true" outlineLevel="0" collapsed="false"/>
    <row r="1045840" customFormat="false" ht="12.8" hidden="false" customHeight="true" outlineLevel="0" collapsed="false"/>
    <row r="1045841" customFormat="false" ht="12.8" hidden="false" customHeight="true" outlineLevel="0" collapsed="false"/>
    <row r="1045842" customFormat="false" ht="12.8" hidden="false" customHeight="true" outlineLevel="0" collapsed="false"/>
    <row r="1045843" customFormat="false" ht="12.8" hidden="false" customHeight="true" outlineLevel="0" collapsed="false"/>
    <row r="1045844" customFormat="false" ht="12.8" hidden="false" customHeight="true" outlineLevel="0" collapsed="false"/>
    <row r="1045845" customFormat="false" ht="12.8" hidden="false" customHeight="true" outlineLevel="0" collapsed="false"/>
    <row r="1045846" customFormat="false" ht="12.8" hidden="false" customHeight="true" outlineLevel="0" collapsed="false"/>
    <row r="1045847" customFormat="false" ht="12.8" hidden="false" customHeight="true" outlineLevel="0" collapsed="false"/>
    <row r="1045848" customFormat="false" ht="12.8" hidden="false" customHeight="true" outlineLevel="0" collapsed="false"/>
    <row r="1045849" customFormat="false" ht="12.8" hidden="false" customHeight="true" outlineLevel="0" collapsed="false"/>
    <row r="1045850" customFormat="false" ht="12.8" hidden="false" customHeight="true" outlineLevel="0" collapsed="false"/>
    <row r="1045851" customFormat="false" ht="12.8" hidden="false" customHeight="true" outlineLevel="0" collapsed="false"/>
    <row r="1045852" customFormat="false" ht="12.8" hidden="false" customHeight="true" outlineLevel="0" collapsed="false"/>
    <row r="1045853" customFormat="false" ht="12.8" hidden="false" customHeight="true" outlineLevel="0" collapsed="false"/>
    <row r="1045854" customFormat="false" ht="12.8" hidden="false" customHeight="true" outlineLevel="0" collapsed="false"/>
    <row r="1045855" customFormat="false" ht="12.8" hidden="false" customHeight="true" outlineLevel="0" collapsed="false"/>
    <row r="1045856" customFormat="false" ht="12.8" hidden="false" customHeight="true" outlineLevel="0" collapsed="false"/>
    <row r="1045857" customFormat="false" ht="12.8" hidden="false" customHeight="true" outlineLevel="0" collapsed="false"/>
    <row r="1045858" customFormat="false" ht="12.8" hidden="false" customHeight="true" outlineLevel="0" collapsed="false"/>
    <row r="1045859" customFormat="false" ht="12.8" hidden="false" customHeight="true" outlineLevel="0" collapsed="false"/>
    <row r="1045860" customFormat="false" ht="12.8" hidden="false" customHeight="true" outlineLevel="0" collapsed="false"/>
    <row r="1045861" customFormat="false" ht="12.8" hidden="false" customHeight="true" outlineLevel="0" collapsed="false"/>
    <row r="1045862" customFormat="false" ht="12.8" hidden="false" customHeight="true" outlineLevel="0" collapsed="false"/>
    <row r="1045863" customFormat="false" ht="12.8" hidden="false" customHeight="true" outlineLevel="0" collapsed="false"/>
    <row r="1045864" customFormat="false" ht="12.8" hidden="false" customHeight="true" outlineLevel="0" collapsed="false"/>
    <row r="1045865" customFormat="false" ht="12.8" hidden="false" customHeight="true" outlineLevel="0" collapsed="false"/>
    <row r="1045866" customFormat="false" ht="12.8" hidden="false" customHeight="true" outlineLevel="0" collapsed="false"/>
    <row r="1045867" customFormat="false" ht="12.8" hidden="false" customHeight="true" outlineLevel="0" collapsed="false"/>
    <row r="1045868" customFormat="false" ht="12.8" hidden="false" customHeight="true" outlineLevel="0" collapsed="false"/>
    <row r="1045869" customFormat="false" ht="12.8" hidden="false" customHeight="true" outlineLevel="0" collapsed="false"/>
    <row r="1045870" customFormat="false" ht="12.8" hidden="false" customHeight="true" outlineLevel="0" collapsed="false"/>
    <row r="1045871" customFormat="false" ht="12.8" hidden="false" customHeight="true" outlineLevel="0" collapsed="false"/>
    <row r="1045872" customFormat="false" ht="12.8" hidden="false" customHeight="true" outlineLevel="0" collapsed="false"/>
    <row r="1045873" customFormat="false" ht="12.8" hidden="false" customHeight="true" outlineLevel="0" collapsed="false"/>
    <row r="1045874" customFormat="false" ht="12.8" hidden="false" customHeight="true" outlineLevel="0" collapsed="false"/>
    <row r="1045875" customFormat="false" ht="12.8" hidden="false" customHeight="true" outlineLevel="0" collapsed="false"/>
    <row r="1045876" customFormat="false" ht="12.8" hidden="false" customHeight="true" outlineLevel="0" collapsed="false"/>
    <row r="1045877" customFormat="false" ht="12.8" hidden="false" customHeight="true" outlineLevel="0" collapsed="false"/>
    <row r="1045878" customFormat="false" ht="12.8" hidden="false" customHeight="true" outlineLevel="0" collapsed="false"/>
    <row r="1045879" customFormat="false" ht="12.8" hidden="false" customHeight="true" outlineLevel="0" collapsed="false"/>
    <row r="1045880" customFormat="false" ht="12.8" hidden="false" customHeight="true" outlineLevel="0" collapsed="false"/>
    <row r="1045881" customFormat="false" ht="12.8" hidden="false" customHeight="true" outlineLevel="0" collapsed="false"/>
    <row r="1045882" customFormat="false" ht="12.8" hidden="false" customHeight="true" outlineLevel="0" collapsed="false"/>
    <row r="1045883" customFormat="false" ht="12.8" hidden="false" customHeight="true" outlineLevel="0" collapsed="false"/>
    <row r="1045884" customFormat="false" ht="12.8" hidden="false" customHeight="true" outlineLevel="0" collapsed="false"/>
    <row r="1045885" customFormat="false" ht="12.8" hidden="false" customHeight="true" outlineLevel="0" collapsed="false"/>
    <row r="1045886" customFormat="false" ht="12.8" hidden="false" customHeight="true" outlineLevel="0" collapsed="false"/>
    <row r="1045887" customFormat="false" ht="12.8" hidden="false" customHeight="true" outlineLevel="0" collapsed="false"/>
    <row r="1045888" customFormat="false" ht="12.8" hidden="false" customHeight="true" outlineLevel="0" collapsed="false"/>
    <row r="1045889" customFormat="false" ht="12.8" hidden="false" customHeight="true" outlineLevel="0" collapsed="false"/>
    <row r="1045890" customFormat="false" ht="12.8" hidden="false" customHeight="true" outlineLevel="0" collapsed="false"/>
    <row r="1045891" customFormat="false" ht="12.8" hidden="false" customHeight="true" outlineLevel="0" collapsed="false"/>
    <row r="1045892" customFormat="false" ht="12.8" hidden="false" customHeight="true" outlineLevel="0" collapsed="false"/>
    <row r="1045893" customFormat="false" ht="12.8" hidden="false" customHeight="true" outlineLevel="0" collapsed="false"/>
    <row r="1045894" customFormat="false" ht="12.8" hidden="false" customHeight="true" outlineLevel="0" collapsed="false"/>
    <row r="1045895" customFormat="false" ht="12.8" hidden="false" customHeight="true" outlineLevel="0" collapsed="false"/>
    <row r="1045896" customFormat="false" ht="12.8" hidden="false" customHeight="true" outlineLevel="0" collapsed="false"/>
    <row r="1045897" customFormat="false" ht="12.8" hidden="false" customHeight="true" outlineLevel="0" collapsed="false"/>
    <row r="1045898" customFormat="false" ht="12.8" hidden="false" customHeight="true" outlineLevel="0" collapsed="false"/>
    <row r="1045899" customFormat="false" ht="12.8" hidden="false" customHeight="true" outlineLevel="0" collapsed="false"/>
    <row r="1045900" customFormat="false" ht="12.8" hidden="false" customHeight="true" outlineLevel="0" collapsed="false"/>
    <row r="1045901" customFormat="false" ht="12.8" hidden="false" customHeight="true" outlineLevel="0" collapsed="false"/>
    <row r="1045902" customFormat="false" ht="12.8" hidden="false" customHeight="true" outlineLevel="0" collapsed="false"/>
    <row r="1045903" customFormat="false" ht="12.8" hidden="false" customHeight="true" outlineLevel="0" collapsed="false"/>
    <row r="1045904" customFormat="false" ht="12.8" hidden="false" customHeight="true" outlineLevel="0" collapsed="false"/>
    <row r="1045905" customFormat="false" ht="12.8" hidden="false" customHeight="true" outlineLevel="0" collapsed="false"/>
    <row r="1045906" customFormat="false" ht="12.8" hidden="false" customHeight="true" outlineLevel="0" collapsed="false"/>
    <row r="1045907" customFormat="false" ht="12.8" hidden="false" customHeight="true" outlineLevel="0" collapsed="false"/>
    <row r="1045908" customFormat="false" ht="12.8" hidden="false" customHeight="true" outlineLevel="0" collapsed="false"/>
    <row r="1045909" customFormat="false" ht="12.8" hidden="false" customHeight="true" outlineLevel="0" collapsed="false"/>
    <row r="1045910" customFormat="false" ht="12.8" hidden="false" customHeight="true" outlineLevel="0" collapsed="false"/>
    <row r="1045911" customFormat="false" ht="12.8" hidden="false" customHeight="true" outlineLevel="0" collapsed="false"/>
    <row r="1045912" customFormat="false" ht="12.8" hidden="false" customHeight="true" outlineLevel="0" collapsed="false"/>
    <row r="1045913" customFormat="false" ht="12.8" hidden="false" customHeight="true" outlineLevel="0" collapsed="false"/>
    <row r="1045914" customFormat="false" ht="12.8" hidden="false" customHeight="true" outlineLevel="0" collapsed="false"/>
    <row r="1045915" customFormat="false" ht="12.8" hidden="false" customHeight="true" outlineLevel="0" collapsed="false"/>
    <row r="1045916" customFormat="false" ht="12.8" hidden="false" customHeight="true" outlineLevel="0" collapsed="false"/>
    <row r="1045917" customFormat="false" ht="12.8" hidden="false" customHeight="true" outlineLevel="0" collapsed="false"/>
    <row r="1045918" customFormat="false" ht="12.8" hidden="false" customHeight="true" outlineLevel="0" collapsed="false"/>
    <row r="1045919" customFormat="false" ht="12.8" hidden="false" customHeight="true" outlineLevel="0" collapsed="false"/>
    <row r="1045920" customFormat="false" ht="12.8" hidden="false" customHeight="true" outlineLevel="0" collapsed="false"/>
    <row r="1045921" customFormat="false" ht="12.8" hidden="false" customHeight="true" outlineLevel="0" collapsed="false"/>
    <row r="1045922" customFormat="false" ht="12.8" hidden="false" customHeight="true" outlineLevel="0" collapsed="false"/>
    <row r="1045923" customFormat="false" ht="12.8" hidden="false" customHeight="true" outlineLevel="0" collapsed="false"/>
    <row r="1045924" customFormat="false" ht="12.8" hidden="false" customHeight="true" outlineLevel="0" collapsed="false"/>
    <row r="1045925" customFormat="false" ht="12.8" hidden="false" customHeight="true" outlineLevel="0" collapsed="false"/>
    <row r="1045926" customFormat="false" ht="12.8" hidden="false" customHeight="true" outlineLevel="0" collapsed="false"/>
    <row r="1045927" customFormat="false" ht="12.8" hidden="false" customHeight="true" outlineLevel="0" collapsed="false"/>
    <row r="1045928" customFormat="false" ht="12.8" hidden="false" customHeight="true" outlineLevel="0" collapsed="false"/>
    <row r="1045929" customFormat="false" ht="12.8" hidden="false" customHeight="true" outlineLevel="0" collapsed="false"/>
    <row r="1045930" customFormat="false" ht="12.8" hidden="false" customHeight="true" outlineLevel="0" collapsed="false"/>
    <row r="1045931" customFormat="false" ht="12.8" hidden="false" customHeight="true" outlineLevel="0" collapsed="false"/>
    <row r="1045932" customFormat="false" ht="12.8" hidden="false" customHeight="true" outlineLevel="0" collapsed="false"/>
    <row r="1045933" customFormat="false" ht="12.8" hidden="false" customHeight="true" outlineLevel="0" collapsed="false"/>
    <row r="1045934" customFormat="false" ht="12.8" hidden="false" customHeight="true" outlineLevel="0" collapsed="false"/>
    <row r="1045935" customFormat="false" ht="12.8" hidden="false" customHeight="true" outlineLevel="0" collapsed="false"/>
    <row r="1045936" customFormat="false" ht="12.8" hidden="false" customHeight="true" outlineLevel="0" collapsed="false"/>
    <row r="1045937" customFormat="false" ht="12.8" hidden="false" customHeight="true" outlineLevel="0" collapsed="false"/>
    <row r="1045938" customFormat="false" ht="12.8" hidden="false" customHeight="true" outlineLevel="0" collapsed="false"/>
    <row r="1045939" customFormat="false" ht="12.8" hidden="false" customHeight="true" outlineLevel="0" collapsed="false"/>
    <row r="1045940" customFormat="false" ht="12.8" hidden="false" customHeight="true" outlineLevel="0" collapsed="false"/>
    <row r="1045941" customFormat="false" ht="12.8" hidden="false" customHeight="true" outlineLevel="0" collapsed="false"/>
    <row r="1045942" customFormat="false" ht="12.8" hidden="false" customHeight="true" outlineLevel="0" collapsed="false"/>
    <row r="1045943" customFormat="false" ht="12.8" hidden="false" customHeight="true" outlineLevel="0" collapsed="false"/>
    <row r="1045944" customFormat="false" ht="12.8" hidden="false" customHeight="true" outlineLevel="0" collapsed="false"/>
    <row r="1045945" customFormat="false" ht="12.8" hidden="false" customHeight="true" outlineLevel="0" collapsed="false"/>
    <row r="1045946" customFormat="false" ht="12.8" hidden="false" customHeight="true" outlineLevel="0" collapsed="false"/>
    <row r="1045947" customFormat="false" ht="12.8" hidden="false" customHeight="true" outlineLevel="0" collapsed="false"/>
    <row r="1045948" customFormat="false" ht="12.8" hidden="false" customHeight="true" outlineLevel="0" collapsed="false"/>
    <row r="1045949" customFormat="false" ht="12.8" hidden="false" customHeight="true" outlineLevel="0" collapsed="false"/>
    <row r="1045950" customFormat="false" ht="12.8" hidden="false" customHeight="true" outlineLevel="0" collapsed="false"/>
    <row r="1045951" customFormat="false" ht="12.8" hidden="false" customHeight="true" outlineLevel="0" collapsed="false"/>
    <row r="1045952" customFormat="false" ht="12.8" hidden="false" customHeight="true" outlineLevel="0" collapsed="false"/>
    <row r="1045953" customFormat="false" ht="12.8" hidden="false" customHeight="true" outlineLevel="0" collapsed="false"/>
    <row r="1045954" customFormat="false" ht="12.8" hidden="false" customHeight="true" outlineLevel="0" collapsed="false"/>
    <row r="1045955" customFormat="false" ht="12.8" hidden="false" customHeight="true" outlineLevel="0" collapsed="false"/>
    <row r="1045956" customFormat="false" ht="12.8" hidden="false" customHeight="true" outlineLevel="0" collapsed="false"/>
    <row r="1045957" customFormat="false" ht="12.8" hidden="false" customHeight="true" outlineLevel="0" collapsed="false"/>
    <row r="1045958" customFormat="false" ht="12.8" hidden="false" customHeight="true" outlineLevel="0" collapsed="false"/>
    <row r="1045959" customFormat="false" ht="12.8" hidden="false" customHeight="true" outlineLevel="0" collapsed="false"/>
    <row r="1045960" customFormat="false" ht="12.8" hidden="false" customHeight="true" outlineLevel="0" collapsed="false"/>
    <row r="1045961" customFormat="false" ht="12.8" hidden="false" customHeight="true" outlineLevel="0" collapsed="false"/>
    <row r="1045962" customFormat="false" ht="12.8" hidden="false" customHeight="true" outlineLevel="0" collapsed="false"/>
    <row r="1045963" customFormat="false" ht="12.8" hidden="false" customHeight="true" outlineLevel="0" collapsed="false"/>
    <row r="1045964" customFormat="false" ht="12.8" hidden="false" customHeight="true" outlineLevel="0" collapsed="false"/>
    <row r="1045965" customFormat="false" ht="12.8" hidden="false" customHeight="true" outlineLevel="0" collapsed="false"/>
    <row r="1045966" customFormat="false" ht="12.8" hidden="false" customHeight="true" outlineLevel="0" collapsed="false"/>
    <row r="1045967" customFormat="false" ht="12.8" hidden="false" customHeight="true" outlineLevel="0" collapsed="false"/>
    <row r="1045968" customFormat="false" ht="12.8" hidden="false" customHeight="true" outlineLevel="0" collapsed="false"/>
    <row r="1045969" customFormat="false" ht="12.8" hidden="false" customHeight="true" outlineLevel="0" collapsed="false"/>
    <row r="1045970" customFormat="false" ht="12.8" hidden="false" customHeight="true" outlineLevel="0" collapsed="false"/>
    <row r="1045971" customFormat="false" ht="12.8" hidden="false" customHeight="true" outlineLevel="0" collapsed="false"/>
    <row r="1045972" customFormat="false" ht="12.8" hidden="false" customHeight="true" outlineLevel="0" collapsed="false"/>
    <row r="1045973" customFormat="false" ht="12.8" hidden="false" customHeight="true" outlineLevel="0" collapsed="false"/>
    <row r="1045974" customFormat="false" ht="12.8" hidden="false" customHeight="true" outlineLevel="0" collapsed="false"/>
    <row r="1045975" customFormat="false" ht="12.8" hidden="false" customHeight="true" outlineLevel="0" collapsed="false"/>
    <row r="1045976" customFormat="false" ht="12.8" hidden="false" customHeight="true" outlineLevel="0" collapsed="false"/>
    <row r="1045977" customFormat="false" ht="12.8" hidden="false" customHeight="true" outlineLevel="0" collapsed="false"/>
    <row r="1045978" customFormat="false" ht="12.8" hidden="false" customHeight="true" outlineLevel="0" collapsed="false"/>
    <row r="1045979" customFormat="false" ht="12.8" hidden="false" customHeight="true" outlineLevel="0" collapsed="false"/>
    <row r="1045980" customFormat="false" ht="12.8" hidden="false" customHeight="true" outlineLevel="0" collapsed="false"/>
    <row r="1045981" customFormat="false" ht="12.8" hidden="false" customHeight="true" outlineLevel="0" collapsed="false"/>
    <row r="1045982" customFormat="false" ht="12.8" hidden="false" customHeight="true" outlineLevel="0" collapsed="false"/>
    <row r="1045983" customFormat="false" ht="12.8" hidden="false" customHeight="true" outlineLevel="0" collapsed="false"/>
    <row r="1045984" customFormat="false" ht="12.8" hidden="false" customHeight="true" outlineLevel="0" collapsed="false"/>
    <row r="1045985" customFormat="false" ht="12.8" hidden="false" customHeight="true" outlineLevel="0" collapsed="false"/>
    <row r="1045986" customFormat="false" ht="12.8" hidden="false" customHeight="true" outlineLevel="0" collapsed="false"/>
    <row r="1045987" customFormat="false" ht="12.8" hidden="false" customHeight="true" outlineLevel="0" collapsed="false"/>
    <row r="1045988" customFormat="false" ht="12.8" hidden="false" customHeight="true" outlineLevel="0" collapsed="false"/>
    <row r="1045989" customFormat="false" ht="12.8" hidden="false" customHeight="true" outlineLevel="0" collapsed="false"/>
    <row r="1045990" customFormat="false" ht="12.8" hidden="false" customHeight="true" outlineLevel="0" collapsed="false"/>
    <row r="1045991" customFormat="false" ht="12.8" hidden="false" customHeight="true" outlineLevel="0" collapsed="false"/>
    <row r="1045992" customFormat="false" ht="12.8" hidden="false" customHeight="true" outlineLevel="0" collapsed="false"/>
    <row r="1045993" customFormat="false" ht="12.8" hidden="false" customHeight="true" outlineLevel="0" collapsed="false"/>
    <row r="1045994" customFormat="false" ht="12.8" hidden="false" customHeight="true" outlineLevel="0" collapsed="false"/>
    <row r="1045995" customFormat="false" ht="12.8" hidden="false" customHeight="true" outlineLevel="0" collapsed="false"/>
    <row r="1045996" customFormat="false" ht="12.8" hidden="false" customHeight="true" outlineLevel="0" collapsed="false"/>
    <row r="1045997" customFormat="false" ht="12.8" hidden="false" customHeight="true" outlineLevel="0" collapsed="false"/>
    <row r="1045998" customFormat="false" ht="12.8" hidden="false" customHeight="true" outlineLevel="0" collapsed="false"/>
    <row r="1045999" customFormat="false" ht="12.8" hidden="false" customHeight="true" outlineLevel="0" collapsed="false"/>
    <row r="1046000" customFormat="false" ht="12.8" hidden="false" customHeight="true" outlineLevel="0" collapsed="false"/>
    <row r="1046001" customFormat="false" ht="12.8" hidden="false" customHeight="true" outlineLevel="0" collapsed="false"/>
    <row r="1046002" customFormat="false" ht="12.8" hidden="false" customHeight="true" outlineLevel="0" collapsed="false"/>
    <row r="1046003" customFormat="false" ht="12.8" hidden="false" customHeight="true" outlineLevel="0" collapsed="false"/>
    <row r="1046004" customFormat="false" ht="12.8" hidden="false" customHeight="true" outlineLevel="0" collapsed="false"/>
    <row r="1046005" customFormat="false" ht="12.8" hidden="false" customHeight="true" outlineLevel="0" collapsed="false"/>
    <row r="1046006" customFormat="false" ht="12.8" hidden="false" customHeight="true" outlineLevel="0" collapsed="false"/>
    <row r="1046007" customFormat="false" ht="12.8" hidden="false" customHeight="true" outlineLevel="0" collapsed="false"/>
    <row r="1046008" customFormat="false" ht="12.8" hidden="false" customHeight="true" outlineLevel="0" collapsed="false"/>
    <row r="1046009" customFormat="false" ht="12.8" hidden="false" customHeight="true" outlineLevel="0" collapsed="false"/>
    <row r="1046010" customFormat="false" ht="12.8" hidden="false" customHeight="true" outlineLevel="0" collapsed="false"/>
    <row r="1046011" customFormat="false" ht="12.8" hidden="false" customHeight="true" outlineLevel="0" collapsed="false"/>
    <row r="1046012" customFormat="false" ht="12.8" hidden="false" customHeight="true" outlineLevel="0" collapsed="false"/>
    <row r="1046013" customFormat="false" ht="12.8" hidden="false" customHeight="true" outlineLevel="0" collapsed="false"/>
    <row r="1046014" customFormat="false" ht="12.8" hidden="false" customHeight="true" outlineLevel="0" collapsed="false"/>
    <row r="1046015" customFormat="false" ht="12.8" hidden="false" customHeight="true" outlineLevel="0" collapsed="false"/>
    <row r="1046016" customFormat="false" ht="12.8" hidden="false" customHeight="true" outlineLevel="0" collapsed="false"/>
    <row r="1046017" customFormat="false" ht="12.8" hidden="false" customHeight="true" outlineLevel="0" collapsed="false"/>
    <row r="1046018" customFormat="false" ht="12.8" hidden="false" customHeight="true" outlineLevel="0" collapsed="false"/>
    <row r="1046019" customFormat="false" ht="12.8" hidden="false" customHeight="true" outlineLevel="0" collapsed="false"/>
    <row r="1046020" customFormat="false" ht="12.8" hidden="false" customHeight="true" outlineLevel="0" collapsed="false"/>
    <row r="1046021" customFormat="false" ht="12.8" hidden="false" customHeight="true" outlineLevel="0" collapsed="false"/>
    <row r="1046022" customFormat="false" ht="12.8" hidden="false" customHeight="true" outlineLevel="0" collapsed="false"/>
    <row r="1046023" customFormat="false" ht="12.8" hidden="false" customHeight="true" outlineLevel="0" collapsed="false"/>
    <row r="1046024" customFormat="false" ht="12.8" hidden="false" customHeight="true" outlineLevel="0" collapsed="false"/>
    <row r="1046025" customFormat="false" ht="12.8" hidden="false" customHeight="true" outlineLevel="0" collapsed="false"/>
    <row r="1046026" customFormat="false" ht="12.8" hidden="false" customHeight="true" outlineLevel="0" collapsed="false"/>
    <row r="1046027" customFormat="false" ht="12.8" hidden="false" customHeight="true" outlineLevel="0" collapsed="false"/>
    <row r="1046028" customFormat="false" ht="12.8" hidden="false" customHeight="true" outlineLevel="0" collapsed="false"/>
    <row r="1046029" customFormat="false" ht="12.8" hidden="false" customHeight="true" outlineLevel="0" collapsed="false"/>
    <row r="1046030" customFormat="false" ht="12.8" hidden="false" customHeight="true" outlineLevel="0" collapsed="false"/>
    <row r="1046031" customFormat="false" ht="12.8" hidden="false" customHeight="true" outlineLevel="0" collapsed="false"/>
    <row r="1046032" customFormat="false" ht="12.8" hidden="false" customHeight="true" outlineLevel="0" collapsed="false"/>
    <row r="1046033" customFormat="false" ht="12.8" hidden="false" customHeight="true" outlineLevel="0" collapsed="false"/>
    <row r="1046034" customFormat="false" ht="12.8" hidden="false" customHeight="true" outlineLevel="0" collapsed="false"/>
    <row r="1046035" customFormat="false" ht="12.8" hidden="false" customHeight="true" outlineLevel="0" collapsed="false"/>
    <row r="1046036" customFormat="false" ht="12.8" hidden="false" customHeight="true" outlineLevel="0" collapsed="false"/>
    <row r="1046037" customFormat="false" ht="12.8" hidden="false" customHeight="true" outlineLevel="0" collapsed="false"/>
    <row r="1046038" customFormat="false" ht="12.8" hidden="false" customHeight="true" outlineLevel="0" collapsed="false"/>
    <row r="1046039" customFormat="false" ht="12.8" hidden="false" customHeight="true" outlineLevel="0" collapsed="false"/>
    <row r="1046040" customFormat="false" ht="12.8" hidden="false" customHeight="true" outlineLevel="0" collapsed="false"/>
    <row r="1046041" customFormat="false" ht="12.8" hidden="false" customHeight="true" outlineLevel="0" collapsed="false"/>
    <row r="1046042" customFormat="false" ht="12.8" hidden="false" customHeight="true" outlineLevel="0" collapsed="false"/>
    <row r="1046043" customFormat="false" ht="12.8" hidden="false" customHeight="true" outlineLevel="0" collapsed="false"/>
    <row r="1046044" customFormat="false" ht="12.8" hidden="false" customHeight="true" outlineLevel="0" collapsed="false"/>
    <row r="1046045" customFormat="false" ht="12.8" hidden="false" customHeight="true" outlineLevel="0" collapsed="false"/>
    <row r="1046046" customFormat="false" ht="12.8" hidden="false" customHeight="true" outlineLevel="0" collapsed="false"/>
    <row r="1046047" customFormat="false" ht="12.8" hidden="false" customHeight="true" outlineLevel="0" collapsed="false"/>
    <row r="1046048" customFormat="false" ht="12.8" hidden="false" customHeight="true" outlineLevel="0" collapsed="false"/>
    <row r="1046049" customFormat="false" ht="12.8" hidden="false" customHeight="true" outlineLevel="0" collapsed="false"/>
    <row r="1046050" customFormat="false" ht="12.8" hidden="false" customHeight="true" outlineLevel="0" collapsed="false"/>
    <row r="1046051" customFormat="false" ht="12.8" hidden="false" customHeight="true" outlineLevel="0" collapsed="false"/>
    <row r="1046052" customFormat="false" ht="12.8" hidden="false" customHeight="true" outlineLevel="0" collapsed="false"/>
    <row r="1046053" customFormat="false" ht="12.8" hidden="false" customHeight="true" outlineLevel="0" collapsed="false"/>
    <row r="1046054" customFormat="false" ht="12.8" hidden="false" customHeight="true" outlineLevel="0" collapsed="false"/>
    <row r="1046055" customFormat="false" ht="12.8" hidden="false" customHeight="true" outlineLevel="0" collapsed="false"/>
    <row r="1046056" customFormat="false" ht="12.8" hidden="false" customHeight="true" outlineLevel="0" collapsed="false"/>
    <row r="1046057" customFormat="false" ht="12.8" hidden="false" customHeight="true" outlineLevel="0" collapsed="false"/>
    <row r="1046058" customFormat="false" ht="12.8" hidden="false" customHeight="true" outlineLevel="0" collapsed="false"/>
    <row r="1046059" customFormat="false" ht="12.8" hidden="false" customHeight="true" outlineLevel="0" collapsed="false"/>
    <row r="1046060" customFormat="false" ht="12.8" hidden="false" customHeight="true" outlineLevel="0" collapsed="false"/>
    <row r="1046061" customFormat="false" ht="12.8" hidden="false" customHeight="true" outlineLevel="0" collapsed="false"/>
    <row r="1046062" customFormat="false" ht="12.8" hidden="false" customHeight="true" outlineLevel="0" collapsed="false"/>
    <row r="1046063" customFormat="false" ht="12.8" hidden="false" customHeight="true" outlineLevel="0" collapsed="false"/>
    <row r="1046064" customFormat="false" ht="12.8" hidden="false" customHeight="true" outlineLevel="0" collapsed="false"/>
    <row r="1046065" customFormat="false" ht="12.8" hidden="false" customHeight="true" outlineLevel="0" collapsed="false"/>
    <row r="1046066" customFormat="false" ht="12.8" hidden="false" customHeight="true" outlineLevel="0" collapsed="false"/>
    <row r="1046067" customFormat="false" ht="12.8" hidden="false" customHeight="true" outlineLevel="0" collapsed="false"/>
    <row r="1046068" customFormat="false" ht="12.8" hidden="false" customHeight="true" outlineLevel="0" collapsed="false"/>
    <row r="1046069" customFormat="false" ht="12.8" hidden="false" customHeight="true" outlineLevel="0" collapsed="false"/>
    <row r="1046070" customFormat="false" ht="12.8" hidden="false" customHeight="true" outlineLevel="0" collapsed="false"/>
    <row r="1046071" customFormat="false" ht="12.8" hidden="false" customHeight="true" outlineLevel="0" collapsed="false"/>
    <row r="1046072" customFormat="false" ht="12.8" hidden="false" customHeight="true" outlineLevel="0" collapsed="false"/>
    <row r="1046073" customFormat="false" ht="12.8" hidden="false" customHeight="true" outlineLevel="0" collapsed="false"/>
    <row r="1046074" customFormat="false" ht="12.8" hidden="false" customHeight="true" outlineLevel="0" collapsed="false"/>
    <row r="1046075" customFormat="false" ht="12.8" hidden="false" customHeight="true" outlineLevel="0" collapsed="false"/>
    <row r="1046076" customFormat="false" ht="12.8" hidden="false" customHeight="true" outlineLevel="0" collapsed="false"/>
    <row r="1046077" customFormat="false" ht="12.8" hidden="false" customHeight="true" outlineLevel="0" collapsed="false"/>
    <row r="1046078" customFormat="false" ht="12.8" hidden="false" customHeight="true" outlineLevel="0" collapsed="false"/>
    <row r="1046079" customFormat="false" ht="12.8" hidden="false" customHeight="true" outlineLevel="0" collapsed="false"/>
    <row r="1046080" customFormat="false" ht="12.8" hidden="false" customHeight="true" outlineLevel="0" collapsed="false"/>
    <row r="1046081" customFormat="false" ht="12.8" hidden="false" customHeight="true" outlineLevel="0" collapsed="false"/>
    <row r="1046082" customFormat="false" ht="12.8" hidden="false" customHeight="true" outlineLevel="0" collapsed="false"/>
    <row r="1046083" customFormat="false" ht="12.8" hidden="false" customHeight="true" outlineLevel="0" collapsed="false"/>
    <row r="1046084" customFormat="false" ht="12.8" hidden="false" customHeight="true" outlineLevel="0" collapsed="false"/>
    <row r="1046085" customFormat="false" ht="12.8" hidden="false" customHeight="true" outlineLevel="0" collapsed="false"/>
    <row r="1046086" customFormat="false" ht="12.8" hidden="false" customHeight="true" outlineLevel="0" collapsed="false"/>
    <row r="1046087" customFormat="false" ht="12.8" hidden="false" customHeight="true" outlineLevel="0" collapsed="false"/>
    <row r="1046088" customFormat="false" ht="12.8" hidden="false" customHeight="true" outlineLevel="0" collapsed="false"/>
    <row r="1046089" customFormat="false" ht="12.8" hidden="false" customHeight="true" outlineLevel="0" collapsed="false"/>
    <row r="1046090" customFormat="false" ht="12.8" hidden="false" customHeight="true" outlineLevel="0" collapsed="false"/>
    <row r="1046091" customFormat="false" ht="12.8" hidden="false" customHeight="true" outlineLevel="0" collapsed="false"/>
    <row r="1046092" customFormat="false" ht="12.8" hidden="false" customHeight="true" outlineLevel="0" collapsed="false"/>
    <row r="1046093" customFormat="false" ht="12.8" hidden="false" customHeight="true" outlineLevel="0" collapsed="false"/>
    <row r="1046094" customFormat="false" ht="12.8" hidden="false" customHeight="true" outlineLevel="0" collapsed="false"/>
    <row r="1046095" customFormat="false" ht="12.8" hidden="false" customHeight="true" outlineLevel="0" collapsed="false"/>
    <row r="1046096" customFormat="false" ht="12.8" hidden="false" customHeight="true" outlineLevel="0" collapsed="false"/>
    <row r="1046097" customFormat="false" ht="12.8" hidden="false" customHeight="true" outlineLevel="0" collapsed="false"/>
    <row r="1046098" customFormat="false" ht="12.8" hidden="false" customHeight="true" outlineLevel="0" collapsed="false"/>
    <row r="1046099" customFormat="false" ht="12.8" hidden="false" customHeight="true" outlineLevel="0" collapsed="false"/>
    <row r="1046100" customFormat="false" ht="12.8" hidden="false" customHeight="true" outlineLevel="0" collapsed="false"/>
    <row r="1046101" customFormat="false" ht="12.8" hidden="false" customHeight="true" outlineLevel="0" collapsed="false"/>
    <row r="1046102" customFormat="false" ht="12.8" hidden="false" customHeight="true" outlineLevel="0" collapsed="false"/>
    <row r="1046103" customFormat="false" ht="12.8" hidden="false" customHeight="true" outlineLevel="0" collapsed="false"/>
    <row r="1046104" customFormat="false" ht="12.8" hidden="false" customHeight="true" outlineLevel="0" collapsed="false"/>
    <row r="1046105" customFormat="false" ht="12.8" hidden="false" customHeight="true" outlineLevel="0" collapsed="false"/>
    <row r="1046106" customFormat="false" ht="12.8" hidden="false" customHeight="true" outlineLevel="0" collapsed="false"/>
    <row r="1046107" customFormat="false" ht="12.8" hidden="false" customHeight="true" outlineLevel="0" collapsed="false"/>
    <row r="1046108" customFormat="false" ht="12.8" hidden="false" customHeight="true" outlineLevel="0" collapsed="false"/>
    <row r="1046109" customFormat="false" ht="12.8" hidden="false" customHeight="true" outlineLevel="0" collapsed="false"/>
    <row r="1046110" customFormat="false" ht="12.8" hidden="false" customHeight="true" outlineLevel="0" collapsed="false"/>
    <row r="1046111" customFormat="false" ht="12.8" hidden="false" customHeight="true" outlineLevel="0" collapsed="false"/>
    <row r="1046112" customFormat="false" ht="12.8" hidden="false" customHeight="true" outlineLevel="0" collapsed="false"/>
    <row r="1046113" customFormat="false" ht="12.8" hidden="false" customHeight="true" outlineLevel="0" collapsed="false"/>
    <row r="1046114" customFormat="false" ht="12.8" hidden="false" customHeight="true" outlineLevel="0" collapsed="false"/>
    <row r="1046115" customFormat="false" ht="12.8" hidden="false" customHeight="true" outlineLevel="0" collapsed="false"/>
    <row r="1046116" customFormat="false" ht="12.8" hidden="false" customHeight="true" outlineLevel="0" collapsed="false"/>
    <row r="1046117" customFormat="false" ht="12.8" hidden="false" customHeight="true" outlineLevel="0" collapsed="false"/>
    <row r="1046118" customFormat="false" ht="12.8" hidden="false" customHeight="true" outlineLevel="0" collapsed="false"/>
    <row r="1046119" customFormat="false" ht="12.8" hidden="false" customHeight="true" outlineLevel="0" collapsed="false"/>
    <row r="1046120" customFormat="false" ht="12.8" hidden="false" customHeight="true" outlineLevel="0" collapsed="false"/>
    <row r="1046121" customFormat="false" ht="12.8" hidden="false" customHeight="true" outlineLevel="0" collapsed="false"/>
    <row r="1046122" customFormat="false" ht="12.8" hidden="false" customHeight="true" outlineLevel="0" collapsed="false"/>
    <row r="1046123" customFormat="false" ht="12.8" hidden="false" customHeight="true" outlineLevel="0" collapsed="false"/>
    <row r="1046124" customFormat="false" ht="12.8" hidden="false" customHeight="true" outlineLevel="0" collapsed="false"/>
    <row r="1046125" customFormat="false" ht="12.8" hidden="false" customHeight="true" outlineLevel="0" collapsed="false"/>
    <row r="1046126" customFormat="false" ht="12.8" hidden="false" customHeight="true" outlineLevel="0" collapsed="false"/>
    <row r="1046127" customFormat="false" ht="12.8" hidden="false" customHeight="true" outlineLevel="0" collapsed="false"/>
    <row r="1046128" customFormat="false" ht="12.8" hidden="false" customHeight="true" outlineLevel="0" collapsed="false"/>
    <row r="1046129" customFormat="false" ht="12.8" hidden="false" customHeight="true" outlineLevel="0" collapsed="false"/>
    <row r="1046130" customFormat="false" ht="12.8" hidden="false" customHeight="true" outlineLevel="0" collapsed="false"/>
    <row r="1046131" customFormat="false" ht="12.8" hidden="false" customHeight="true" outlineLevel="0" collapsed="false"/>
    <row r="1046132" customFormat="false" ht="12.8" hidden="false" customHeight="true" outlineLevel="0" collapsed="false"/>
    <row r="1046133" customFormat="false" ht="12.8" hidden="false" customHeight="true" outlineLevel="0" collapsed="false"/>
    <row r="1046134" customFormat="false" ht="12.8" hidden="false" customHeight="true" outlineLevel="0" collapsed="false"/>
    <row r="1046135" customFormat="false" ht="12.8" hidden="false" customHeight="true" outlineLevel="0" collapsed="false"/>
    <row r="1046136" customFormat="false" ht="12.8" hidden="false" customHeight="true" outlineLevel="0" collapsed="false"/>
    <row r="1046137" customFormat="false" ht="12.8" hidden="false" customHeight="true" outlineLevel="0" collapsed="false"/>
    <row r="1046138" customFormat="false" ht="12.8" hidden="false" customHeight="true" outlineLevel="0" collapsed="false"/>
    <row r="1046139" customFormat="false" ht="12.8" hidden="false" customHeight="true" outlineLevel="0" collapsed="false"/>
    <row r="1046140" customFormat="false" ht="12.8" hidden="false" customHeight="true" outlineLevel="0" collapsed="false"/>
    <row r="1046141" customFormat="false" ht="12.8" hidden="false" customHeight="true" outlineLevel="0" collapsed="false"/>
    <row r="1046142" customFormat="false" ht="12.8" hidden="false" customHeight="true" outlineLevel="0" collapsed="false"/>
    <row r="1046143" customFormat="false" ht="12.8" hidden="false" customHeight="true" outlineLevel="0" collapsed="false"/>
    <row r="1046144" customFormat="false" ht="12.8" hidden="false" customHeight="true" outlineLevel="0" collapsed="false"/>
    <row r="1046145" customFormat="false" ht="12.8" hidden="false" customHeight="true" outlineLevel="0" collapsed="false"/>
    <row r="1046146" customFormat="false" ht="12.8" hidden="false" customHeight="true" outlineLevel="0" collapsed="false"/>
    <row r="1046147" customFormat="false" ht="12.8" hidden="false" customHeight="true" outlineLevel="0" collapsed="false"/>
    <row r="1046148" customFormat="false" ht="12.8" hidden="false" customHeight="true" outlineLevel="0" collapsed="false"/>
    <row r="1046149" customFormat="false" ht="12.8" hidden="false" customHeight="true" outlineLevel="0" collapsed="false"/>
    <row r="1046150" customFormat="false" ht="12.8" hidden="false" customHeight="true" outlineLevel="0" collapsed="false"/>
    <row r="1046151" customFormat="false" ht="12.8" hidden="false" customHeight="true" outlineLevel="0" collapsed="false"/>
    <row r="1046152" customFormat="false" ht="12.8" hidden="false" customHeight="true" outlineLevel="0" collapsed="false"/>
    <row r="1046153" customFormat="false" ht="12.8" hidden="false" customHeight="true" outlineLevel="0" collapsed="false"/>
    <row r="1046154" customFormat="false" ht="12.8" hidden="false" customHeight="true" outlineLevel="0" collapsed="false"/>
    <row r="1046155" customFormat="false" ht="12.8" hidden="false" customHeight="true" outlineLevel="0" collapsed="false"/>
    <row r="1046156" customFormat="false" ht="12.8" hidden="false" customHeight="true" outlineLevel="0" collapsed="false"/>
    <row r="1046157" customFormat="false" ht="12.8" hidden="false" customHeight="true" outlineLevel="0" collapsed="false"/>
    <row r="1046158" customFormat="false" ht="12.8" hidden="false" customHeight="true" outlineLevel="0" collapsed="false"/>
    <row r="1046159" customFormat="false" ht="12.8" hidden="false" customHeight="true" outlineLevel="0" collapsed="false"/>
    <row r="1046160" customFormat="false" ht="12.8" hidden="false" customHeight="true" outlineLevel="0" collapsed="false"/>
    <row r="1046161" customFormat="false" ht="12.8" hidden="false" customHeight="true" outlineLevel="0" collapsed="false"/>
    <row r="1046162" customFormat="false" ht="12.8" hidden="false" customHeight="true" outlineLevel="0" collapsed="false"/>
    <row r="1046163" customFormat="false" ht="12.8" hidden="false" customHeight="true" outlineLevel="0" collapsed="false"/>
    <row r="1046164" customFormat="false" ht="12.8" hidden="false" customHeight="true" outlineLevel="0" collapsed="false"/>
    <row r="1046165" customFormat="false" ht="12.8" hidden="false" customHeight="true" outlineLevel="0" collapsed="false"/>
    <row r="1046166" customFormat="false" ht="12.8" hidden="false" customHeight="true" outlineLevel="0" collapsed="false"/>
    <row r="1046167" customFormat="false" ht="12.8" hidden="false" customHeight="true" outlineLevel="0" collapsed="false"/>
    <row r="1046168" customFormat="false" ht="12.8" hidden="false" customHeight="true" outlineLevel="0" collapsed="false"/>
    <row r="1046169" customFormat="false" ht="12.8" hidden="false" customHeight="true" outlineLevel="0" collapsed="false"/>
    <row r="1046170" customFormat="false" ht="12.8" hidden="false" customHeight="true" outlineLevel="0" collapsed="false"/>
    <row r="1046171" customFormat="false" ht="12.8" hidden="false" customHeight="true" outlineLevel="0" collapsed="false"/>
    <row r="1046172" customFormat="false" ht="12.8" hidden="false" customHeight="true" outlineLevel="0" collapsed="false"/>
    <row r="1046173" customFormat="false" ht="12.8" hidden="false" customHeight="true" outlineLevel="0" collapsed="false"/>
    <row r="1046174" customFormat="false" ht="12.8" hidden="false" customHeight="true" outlineLevel="0" collapsed="false"/>
    <row r="1046175" customFormat="false" ht="12.8" hidden="false" customHeight="true" outlineLevel="0" collapsed="false"/>
    <row r="1046176" customFormat="false" ht="12.8" hidden="false" customHeight="true" outlineLevel="0" collapsed="false"/>
    <row r="1046177" customFormat="false" ht="12.8" hidden="false" customHeight="true" outlineLevel="0" collapsed="false"/>
    <row r="1046178" customFormat="false" ht="12.8" hidden="false" customHeight="true" outlineLevel="0" collapsed="false"/>
    <row r="1046179" customFormat="false" ht="12.8" hidden="false" customHeight="true" outlineLevel="0" collapsed="false"/>
    <row r="1046180" customFormat="false" ht="12.8" hidden="false" customHeight="true" outlineLevel="0" collapsed="false"/>
    <row r="1046181" customFormat="false" ht="12.8" hidden="false" customHeight="true" outlineLevel="0" collapsed="false"/>
    <row r="1046182" customFormat="false" ht="12.8" hidden="false" customHeight="true" outlineLevel="0" collapsed="false"/>
    <row r="1046183" customFormat="false" ht="12.8" hidden="false" customHeight="true" outlineLevel="0" collapsed="false"/>
    <row r="1046184" customFormat="false" ht="12.8" hidden="false" customHeight="true" outlineLevel="0" collapsed="false"/>
    <row r="1046185" customFormat="false" ht="12.8" hidden="false" customHeight="true" outlineLevel="0" collapsed="false"/>
    <row r="1046186" customFormat="false" ht="12.8" hidden="false" customHeight="true" outlineLevel="0" collapsed="false"/>
    <row r="1046187" customFormat="false" ht="12.8" hidden="false" customHeight="true" outlineLevel="0" collapsed="false"/>
    <row r="1046188" customFormat="false" ht="12.8" hidden="false" customHeight="true" outlineLevel="0" collapsed="false"/>
    <row r="1046189" customFormat="false" ht="12.8" hidden="false" customHeight="true" outlineLevel="0" collapsed="false"/>
    <row r="1046190" customFormat="false" ht="12.8" hidden="false" customHeight="true" outlineLevel="0" collapsed="false"/>
    <row r="1046191" customFormat="false" ht="12.8" hidden="false" customHeight="true" outlineLevel="0" collapsed="false"/>
    <row r="1046192" customFormat="false" ht="12.8" hidden="false" customHeight="true" outlineLevel="0" collapsed="false"/>
    <row r="1046193" customFormat="false" ht="12.8" hidden="false" customHeight="true" outlineLevel="0" collapsed="false"/>
    <row r="1046194" customFormat="false" ht="12.8" hidden="false" customHeight="true" outlineLevel="0" collapsed="false"/>
    <row r="1046195" customFormat="false" ht="12.8" hidden="false" customHeight="true" outlineLevel="0" collapsed="false"/>
    <row r="1046196" customFormat="false" ht="12.8" hidden="false" customHeight="true" outlineLevel="0" collapsed="false"/>
    <row r="1046197" customFormat="false" ht="12.8" hidden="false" customHeight="true" outlineLevel="0" collapsed="false"/>
    <row r="1046198" customFormat="false" ht="12.8" hidden="false" customHeight="true" outlineLevel="0" collapsed="false"/>
    <row r="1046199" customFormat="false" ht="12.8" hidden="false" customHeight="true" outlineLevel="0" collapsed="false"/>
    <row r="1046200" customFormat="false" ht="12.8" hidden="false" customHeight="true" outlineLevel="0" collapsed="false"/>
    <row r="1046201" customFormat="false" ht="12.8" hidden="false" customHeight="true" outlineLevel="0" collapsed="false"/>
    <row r="1046202" customFormat="false" ht="12.8" hidden="false" customHeight="true" outlineLevel="0" collapsed="false"/>
    <row r="1046203" customFormat="false" ht="12.8" hidden="false" customHeight="true" outlineLevel="0" collapsed="false"/>
    <row r="1046204" customFormat="false" ht="12.8" hidden="false" customHeight="true" outlineLevel="0" collapsed="false"/>
    <row r="1046205" customFormat="false" ht="12.8" hidden="false" customHeight="true" outlineLevel="0" collapsed="false"/>
    <row r="1046206" customFormat="false" ht="12.8" hidden="false" customHeight="true" outlineLevel="0" collapsed="false"/>
    <row r="1046207" customFormat="false" ht="12.8" hidden="false" customHeight="true" outlineLevel="0" collapsed="false"/>
    <row r="1046208" customFormat="false" ht="12.8" hidden="false" customHeight="true" outlineLevel="0" collapsed="false"/>
    <row r="1046209" customFormat="false" ht="12.8" hidden="false" customHeight="true" outlineLevel="0" collapsed="false"/>
    <row r="1046210" customFormat="false" ht="12.8" hidden="false" customHeight="true" outlineLevel="0" collapsed="false"/>
    <row r="1046211" customFormat="false" ht="12.8" hidden="false" customHeight="true" outlineLevel="0" collapsed="false"/>
    <row r="1046212" customFormat="false" ht="12.8" hidden="false" customHeight="true" outlineLevel="0" collapsed="false"/>
    <row r="1046213" customFormat="false" ht="12.8" hidden="false" customHeight="true" outlineLevel="0" collapsed="false"/>
    <row r="1046214" customFormat="false" ht="12.8" hidden="false" customHeight="true" outlineLevel="0" collapsed="false"/>
    <row r="1046215" customFormat="false" ht="12.8" hidden="false" customHeight="true" outlineLevel="0" collapsed="false"/>
    <row r="1046216" customFormat="false" ht="12.8" hidden="false" customHeight="true" outlineLevel="0" collapsed="false"/>
    <row r="1046217" customFormat="false" ht="12.8" hidden="false" customHeight="true" outlineLevel="0" collapsed="false"/>
    <row r="1046218" customFormat="false" ht="12.8" hidden="false" customHeight="true" outlineLevel="0" collapsed="false"/>
    <row r="1046219" customFormat="false" ht="12.8" hidden="false" customHeight="true" outlineLevel="0" collapsed="false"/>
    <row r="1046220" customFormat="false" ht="12.8" hidden="false" customHeight="true" outlineLevel="0" collapsed="false"/>
    <row r="1046221" customFormat="false" ht="12.8" hidden="false" customHeight="true" outlineLevel="0" collapsed="false"/>
    <row r="1046222" customFormat="false" ht="12.8" hidden="false" customHeight="true" outlineLevel="0" collapsed="false"/>
    <row r="1046223" customFormat="false" ht="12.8" hidden="false" customHeight="true" outlineLevel="0" collapsed="false"/>
    <row r="1046224" customFormat="false" ht="12.8" hidden="false" customHeight="true" outlineLevel="0" collapsed="false"/>
    <row r="1046225" customFormat="false" ht="12.8" hidden="false" customHeight="true" outlineLevel="0" collapsed="false"/>
    <row r="1046226" customFormat="false" ht="12.8" hidden="false" customHeight="true" outlineLevel="0" collapsed="false"/>
    <row r="1046227" customFormat="false" ht="12.8" hidden="false" customHeight="true" outlineLevel="0" collapsed="false"/>
    <row r="1046228" customFormat="false" ht="12.8" hidden="false" customHeight="true" outlineLevel="0" collapsed="false"/>
    <row r="1046229" customFormat="false" ht="12.8" hidden="false" customHeight="true" outlineLevel="0" collapsed="false"/>
    <row r="1046230" customFormat="false" ht="12.8" hidden="false" customHeight="true" outlineLevel="0" collapsed="false"/>
    <row r="1046231" customFormat="false" ht="12.8" hidden="false" customHeight="true" outlineLevel="0" collapsed="false"/>
    <row r="1046232" customFormat="false" ht="12.8" hidden="false" customHeight="true" outlineLevel="0" collapsed="false"/>
    <row r="1046233" customFormat="false" ht="12.8" hidden="false" customHeight="true" outlineLevel="0" collapsed="false"/>
    <row r="1046234" customFormat="false" ht="12.8" hidden="false" customHeight="true" outlineLevel="0" collapsed="false"/>
    <row r="1046235" customFormat="false" ht="12.8" hidden="false" customHeight="true" outlineLevel="0" collapsed="false"/>
    <row r="1046236" customFormat="false" ht="12.8" hidden="false" customHeight="true" outlineLevel="0" collapsed="false"/>
    <row r="1046237" customFormat="false" ht="12.8" hidden="false" customHeight="true" outlineLevel="0" collapsed="false"/>
    <row r="1046238" customFormat="false" ht="12.8" hidden="false" customHeight="true" outlineLevel="0" collapsed="false"/>
    <row r="1046239" customFormat="false" ht="12.8" hidden="false" customHeight="true" outlineLevel="0" collapsed="false"/>
    <row r="1046240" customFormat="false" ht="12.8" hidden="false" customHeight="true" outlineLevel="0" collapsed="false"/>
    <row r="1046241" customFormat="false" ht="12.8" hidden="false" customHeight="true" outlineLevel="0" collapsed="false"/>
    <row r="1046242" customFormat="false" ht="12.8" hidden="false" customHeight="true" outlineLevel="0" collapsed="false"/>
    <row r="1046243" customFormat="false" ht="12.8" hidden="false" customHeight="true" outlineLevel="0" collapsed="false"/>
    <row r="1046244" customFormat="false" ht="12.8" hidden="false" customHeight="true" outlineLevel="0" collapsed="false"/>
    <row r="1046245" customFormat="false" ht="12.8" hidden="false" customHeight="true" outlineLevel="0" collapsed="false"/>
    <row r="1046246" customFormat="false" ht="12.8" hidden="false" customHeight="true" outlineLevel="0" collapsed="false"/>
    <row r="1046247" customFormat="false" ht="12.8" hidden="false" customHeight="true" outlineLevel="0" collapsed="false"/>
    <row r="1046248" customFormat="false" ht="12.8" hidden="false" customHeight="true" outlineLevel="0" collapsed="false"/>
    <row r="1046249" customFormat="false" ht="12.8" hidden="false" customHeight="true" outlineLevel="0" collapsed="false"/>
    <row r="1046250" customFormat="false" ht="12.8" hidden="false" customHeight="true" outlineLevel="0" collapsed="false"/>
    <row r="1046251" customFormat="false" ht="12.8" hidden="false" customHeight="true" outlineLevel="0" collapsed="false"/>
    <row r="1046252" customFormat="false" ht="12.8" hidden="false" customHeight="true" outlineLevel="0" collapsed="false"/>
    <row r="1046253" customFormat="false" ht="12.8" hidden="false" customHeight="true" outlineLevel="0" collapsed="false"/>
    <row r="1046254" customFormat="false" ht="12.8" hidden="false" customHeight="true" outlineLevel="0" collapsed="false"/>
    <row r="1046255" customFormat="false" ht="12.8" hidden="false" customHeight="true" outlineLevel="0" collapsed="false"/>
    <row r="1046256" customFormat="false" ht="12.8" hidden="false" customHeight="true" outlineLevel="0" collapsed="false"/>
    <row r="1046257" customFormat="false" ht="12.8" hidden="false" customHeight="true" outlineLevel="0" collapsed="false"/>
    <row r="1046258" customFormat="false" ht="12.8" hidden="false" customHeight="true" outlineLevel="0" collapsed="false"/>
    <row r="1046259" customFormat="false" ht="12.8" hidden="false" customHeight="true" outlineLevel="0" collapsed="false"/>
    <row r="1046260" customFormat="false" ht="12.8" hidden="false" customHeight="true" outlineLevel="0" collapsed="false"/>
    <row r="1046261" customFormat="false" ht="12.8" hidden="false" customHeight="true" outlineLevel="0" collapsed="false"/>
    <row r="1046262" customFormat="false" ht="12.8" hidden="false" customHeight="true" outlineLevel="0" collapsed="false"/>
    <row r="1046263" customFormat="false" ht="12.8" hidden="false" customHeight="true" outlineLevel="0" collapsed="false"/>
    <row r="1046264" customFormat="false" ht="12.8" hidden="false" customHeight="true" outlineLevel="0" collapsed="false"/>
    <row r="1046265" customFormat="false" ht="12.8" hidden="false" customHeight="true" outlineLevel="0" collapsed="false"/>
    <row r="1046266" customFormat="false" ht="12.8" hidden="false" customHeight="true" outlineLevel="0" collapsed="false"/>
    <row r="1046267" customFormat="false" ht="12.8" hidden="false" customHeight="true" outlineLevel="0" collapsed="false"/>
    <row r="1046268" customFormat="false" ht="12.8" hidden="false" customHeight="true" outlineLevel="0" collapsed="false"/>
    <row r="1046269" customFormat="false" ht="12.8" hidden="false" customHeight="true" outlineLevel="0" collapsed="false"/>
    <row r="1046270" customFormat="false" ht="12.8" hidden="false" customHeight="true" outlineLevel="0" collapsed="false"/>
    <row r="1046271" customFormat="false" ht="12.8" hidden="false" customHeight="true" outlineLevel="0" collapsed="false"/>
    <row r="1046272" customFormat="false" ht="12.8" hidden="false" customHeight="true" outlineLevel="0" collapsed="false"/>
    <row r="1046273" customFormat="false" ht="12.8" hidden="false" customHeight="true" outlineLevel="0" collapsed="false"/>
    <row r="1046274" customFormat="false" ht="12.8" hidden="false" customHeight="true" outlineLevel="0" collapsed="false"/>
    <row r="1046275" customFormat="false" ht="12.8" hidden="false" customHeight="true" outlineLevel="0" collapsed="false"/>
    <row r="1046276" customFormat="false" ht="12.8" hidden="false" customHeight="true" outlineLevel="0" collapsed="false"/>
    <row r="1046277" customFormat="false" ht="12.8" hidden="false" customHeight="true" outlineLevel="0" collapsed="false"/>
    <row r="1046278" customFormat="false" ht="12.8" hidden="false" customHeight="true" outlineLevel="0" collapsed="false"/>
    <row r="1046279" customFormat="false" ht="12.8" hidden="false" customHeight="true" outlineLevel="0" collapsed="false"/>
    <row r="1046280" customFormat="false" ht="12.8" hidden="false" customHeight="true" outlineLevel="0" collapsed="false"/>
    <row r="1046281" customFormat="false" ht="12.8" hidden="false" customHeight="true" outlineLevel="0" collapsed="false"/>
    <row r="1046282" customFormat="false" ht="12.8" hidden="false" customHeight="true" outlineLevel="0" collapsed="false"/>
    <row r="1046283" customFormat="false" ht="12.8" hidden="false" customHeight="true" outlineLevel="0" collapsed="false"/>
    <row r="1046284" customFormat="false" ht="12.8" hidden="false" customHeight="true" outlineLevel="0" collapsed="false"/>
    <row r="1046285" customFormat="false" ht="12.8" hidden="false" customHeight="true" outlineLevel="0" collapsed="false"/>
    <row r="1046286" customFormat="false" ht="12.8" hidden="false" customHeight="true" outlineLevel="0" collapsed="false"/>
    <row r="1046287" customFormat="false" ht="12.8" hidden="false" customHeight="true" outlineLevel="0" collapsed="false"/>
    <row r="1046288" customFormat="false" ht="12.8" hidden="false" customHeight="true" outlineLevel="0" collapsed="false"/>
    <row r="1046289" customFormat="false" ht="12.8" hidden="false" customHeight="true" outlineLevel="0" collapsed="false"/>
    <row r="1046290" customFormat="false" ht="12.8" hidden="false" customHeight="true" outlineLevel="0" collapsed="false"/>
    <row r="1046291" customFormat="false" ht="12.8" hidden="false" customHeight="true" outlineLevel="0" collapsed="false"/>
    <row r="1046292" customFormat="false" ht="12.8" hidden="false" customHeight="true" outlineLevel="0" collapsed="false"/>
    <row r="1046293" customFormat="false" ht="12.8" hidden="false" customHeight="true" outlineLevel="0" collapsed="false"/>
    <row r="1046294" customFormat="false" ht="12.8" hidden="false" customHeight="true" outlineLevel="0" collapsed="false"/>
    <row r="1046295" customFormat="false" ht="12.8" hidden="false" customHeight="true" outlineLevel="0" collapsed="false"/>
    <row r="1046296" customFormat="false" ht="12.8" hidden="false" customHeight="true" outlineLevel="0" collapsed="false"/>
    <row r="1046297" customFormat="false" ht="12.8" hidden="false" customHeight="true" outlineLevel="0" collapsed="false"/>
    <row r="1046298" customFormat="false" ht="12.8" hidden="false" customHeight="true" outlineLevel="0" collapsed="false"/>
    <row r="1046299" customFormat="false" ht="12.8" hidden="false" customHeight="true" outlineLevel="0" collapsed="false"/>
    <row r="1046300" customFormat="false" ht="12.8" hidden="false" customHeight="true" outlineLevel="0" collapsed="false"/>
    <row r="1046301" customFormat="false" ht="12.8" hidden="false" customHeight="true" outlineLevel="0" collapsed="false"/>
    <row r="1046302" customFormat="false" ht="12.8" hidden="false" customHeight="true" outlineLevel="0" collapsed="false"/>
    <row r="1046303" customFormat="false" ht="12.8" hidden="false" customHeight="true" outlineLevel="0" collapsed="false"/>
    <row r="1046304" customFormat="false" ht="12.8" hidden="false" customHeight="true" outlineLevel="0" collapsed="false"/>
    <row r="1046305" customFormat="false" ht="12.8" hidden="false" customHeight="true" outlineLevel="0" collapsed="false"/>
    <row r="1046306" customFormat="false" ht="12.8" hidden="false" customHeight="true" outlineLevel="0" collapsed="false"/>
    <row r="1046307" customFormat="false" ht="12.8" hidden="false" customHeight="true" outlineLevel="0" collapsed="false"/>
    <row r="1046308" customFormat="false" ht="12.8" hidden="false" customHeight="true" outlineLevel="0" collapsed="false"/>
    <row r="1046309" customFormat="false" ht="12.8" hidden="false" customHeight="true" outlineLevel="0" collapsed="false"/>
    <row r="1046310" customFormat="false" ht="12.8" hidden="false" customHeight="true" outlineLevel="0" collapsed="false"/>
    <row r="1046311" customFormat="false" ht="12.8" hidden="false" customHeight="true" outlineLevel="0" collapsed="false"/>
    <row r="1046312" customFormat="false" ht="12.8" hidden="false" customHeight="true" outlineLevel="0" collapsed="false"/>
    <row r="1046313" customFormat="false" ht="12.8" hidden="false" customHeight="true" outlineLevel="0" collapsed="false"/>
    <row r="1046314" customFormat="false" ht="12.8" hidden="false" customHeight="true" outlineLevel="0" collapsed="false"/>
    <row r="1046315" customFormat="false" ht="12.8" hidden="false" customHeight="true" outlineLevel="0" collapsed="false"/>
    <row r="1046316" customFormat="false" ht="12.8" hidden="false" customHeight="true" outlineLevel="0" collapsed="false"/>
    <row r="1046317" customFormat="false" ht="12.8" hidden="false" customHeight="true" outlineLevel="0" collapsed="false"/>
    <row r="1046318" customFormat="false" ht="12.8" hidden="false" customHeight="true" outlineLevel="0" collapsed="false"/>
    <row r="1046319" customFormat="false" ht="12.8" hidden="false" customHeight="true" outlineLevel="0" collapsed="false"/>
    <row r="1046320" customFormat="false" ht="12.8" hidden="false" customHeight="true" outlineLevel="0" collapsed="false"/>
    <row r="1046321" customFormat="false" ht="12.8" hidden="false" customHeight="true" outlineLevel="0" collapsed="false"/>
    <row r="1046322" customFormat="false" ht="12.8" hidden="false" customHeight="true" outlineLevel="0" collapsed="false"/>
    <row r="1046323" customFormat="false" ht="12.8" hidden="false" customHeight="true" outlineLevel="0" collapsed="false"/>
    <row r="1046324" customFormat="false" ht="12.8" hidden="false" customHeight="true" outlineLevel="0" collapsed="false"/>
    <row r="1046325" customFormat="false" ht="12.8" hidden="false" customHeight="true" outlineLevel="0" collapsed="false"/>
    <row r="1046326" customFormat="false" ht="12.8" hidden="false" customHeight="true" outlineLevel="0" collapsed="false"/>
    <row r="1046327" customFormat="false" ht="12.8" hidden="false" customHeight="true" outlineLevel="0" collapsed="false"/>
    <row r="1046328" customFormat="false" ht="12.8" hidden="false" customHeight="true" outlineLevel="0" collapsed="false"/>
    <row r="1046329" customFormat="false" ht="12.8" hidden="false" customHeight="true" outlineLevel="0" collapsed="false"/>
    <row r="1046330" customFormat="false" ht="12.8" hidden="false" customHeight="true" outlineLevel="0" collapsed="false"/>
    <row r="1046331" customFormat="false" ht="12.8" hidden="false" customHeight="true" outlineLevel="0" collapsed="false"/>
    <row r="1046332" customFormat="false" ht="12.8" hidden="false" customHeight="true" outlineLevel="0" collapsed="false"/>
    <row r="1046333" customFormat="false" ht="12.8" hidden="false" customHeight="true" outlineLevel="0" collapsed="false"/>
    <row r="1046334" customFormat="false" ht="12.8" hidden="false" customHeight="true" outlineLevel="0" collapsed="false"/>
    <row r="1046335" customFormat="false" ht="12.8" hidden="false" customHeight="true" outlineLevel="0" collapsed="false"/>
    <row r="1046336" customFormat="false" ht="12.8" hidden="false" customHeight="true" outlineLevel="0" collapsed="false"/>
    <row r="1046337" customFormat="false" ht="12.8" hidden="false" customHeight="true" outlineLevel="0" collapsed="false"/>
    <row r="1046338" customFormat="false" ht="12.8" hidden="false" customHeight="true" outlineLevel="0" collapsed="false"/>
    <row r="1046339" customFormat="false" ht="12.8" hidden="false" customHeight="true" outlineLevel="0" collapsed="false"/>
    <row r="1046340" customFormat="false" ht="12.8" hidden="false" customHeight="true" outlineLevel="0" collapsed="false"/>
    <row r="1046341" customFormat="false" ht="12.8" hidden="false" customHeight="true" outlineLevel="0" collapsed="false"/>
    <row r="1046342" customFormat="false" ht="12.8" hidden="false" customHeight="true" outlineLevel="0" collapsed="false"/>
    <row r="1046343" customFormat="false" ht="12.8" hidden="false" customHeight="true" outlineLevel="0" collapsed="false"/>
    <row r="1046344" customFormat="false" ht="12.8" hidden="false" customHeight="true" outlineLevel="0" collapsed="false"/>
    <row r="1046345" customFormat="false" ht="12.8" hidden="false" customHeight="true" outlineLevel="0" collapsed="false"/>
    <row r="1046346" customFormat="false" ht="12.8" hidden="false" customHeight="true" outlineLevel="0" collapsed="false"/>
    <row r="1046347" customFormat="false" ht="12.8" hidden="false" customHeight="true" outlineLevel="0" collapsed="false"/>
    <row r="1046348" customFormat="false" ht="12.8" hidden="false" customHeight="true" outlineLevel="0" collapsed="false"/>
    <row r="1046349" customFormat="false" ht="12.8" hidden="false" customHeight="true" outlineLevel="0" collapsed="false"/>
    <row r="1046350" customFormat="false" ht="12.8" hidden="false" customHeight="true" outlineLevel="0" collapsed="false"/>
    <row r="1046351" customFormat="false" ht="12.8" hidden="false" customHeight="true" outlineLevel="0" collapsed="false"/>
    <row r="1046352" customFormat="false" ht="12.8" hidden="false" customHeight="true" outlineLevel="0" collapsed="false"/>
    <row r="1046353" customFormat="false" ht="12.8" hidden="false" customHeight="true" outlineLevel="0" collapsed="false"/>
    <row r="1046354" customFormat="false" ht="12.8" hidden="false" customHeight="true" outlineLevel="0" collapsed="false"/>
    <row r="1046355" customFormat="false" ht="12.8" hidden="false" customHeight="true" outlineLevel="0" collapsed="false"/>
    <row r="1046356" customFormat="false" ht="12.8" hidden="false" customHeight="true" outlineLevel="0" collapsed="false"/>
    <row r="1046357" customFormat="false" ht="12.8" hidden="false" customHeight="true" outlineLevel="0" collapsed="false"/>
    <row r="1046358" customFormat="false" ht="12.8" hidden="false" customHeight="true" outlineLevel="0" collapsed="false"/>
    <row r="1046359" customFormat="false" ht="12.8" hidden="false" customHeight="true" outlineLevel="0" collapsed="false"/>
    <row r="1046360" customFormat="false" ht="12.8" hidden="false" customHeight="true" outlineLevel="0" collapsed="false"/>
    <row r="1046361" customFormat="false" ht="12.8" hidden="false" customHeight="true" outlineLevel="0" collapsed="false"/>
    <row r="1046362" customFormat="false" ht="12.8" hidden="false" customHeight="true" outlineLevel="0" collapsed="false"/>
    <row r="1046363" customFormat="false" ht="12.8" hidden="false" customHeight="true" outlineLevel="0" collapsed="false"/>
    <row r="1046364" customFormat="false" ht="12.8" hidden="false" customHeight="true" outlineLevel="0" collapsed="false"/>
    <row r="1046365" customFormat="false" ht="12.8" hidden="false" customHeight="true" outlineLevel="0" collapsed="false"/>
    <row r="1046366" customFormat="false" ht="12.8" hidden="false" customHeight="true" outlineLevel="0" collapsed="false"/>
    <row r="1046367" customFormat="false" ht="12.8" hidden="false" customHeight="true" outlineLevel="0" collapsed="false"/>
    <row r="1046368" customFormat="false" ht="12.8" hidden="false" customHeight="true" outlineLevel="0" collapsed="false"/>
    <row r="1046369" customFormat="false" ht="12.8" hidden="false" customHeight="true" outlineLevel="0" collapsed="false"/>
    <row r="1046370" customFormat="false" ht="12.8" hidden="false" customHeight="true" outlineLevel="0" collapsed="false"/>
    <row r="1046371" customFormat="false" ht="12.8" hidden="false" customHeight="true" outlineLevel="0" collapsed="false"/>
    <row r="1046372" customFormat="false" ht="12.8" hidden="false" customHeight="true" outlineLevel="0" collapsed="false"/>
    <row r="1046373" customFormat="false" ht="12.8" hidden="false" customHeight="true" outlineLevel="0" collapsed="false"/>
    <row r="1046374" customFormat="false" ht="12.8" hidden="false" customHeight="true" outlineLevel="0" collapsed="false"/>
    <row r="1046375" customFormat="false" ht="12.8" hidden="false" customHeight="true" outlineLevel="0" collapsed="false"/>
    <row r="1046376" customFormat="false" ht="12.8" hidden="false" customHeight="true" outlineLevel="0" collapsed="false"/>
    <row r="1046377" customFormat="false" ht="12.8" hidden="false" customHeight="true" outlineLevel="0" collapsed="false"/>
    <row r="1046378" customFormat="false" ht="12.8" hidden="false" customHeight="true" outlineLevel="0" collapsed="false"/>
    <row r="1046379" customFormat="false" ht="12.8" hidden="false" customHeight="true" outlineLevel="0" collapsed="false"/>
    <row r="1046380" customFormat="false" ht="12.8" hidden="false" customHeight="true" outlineLevel="0" collapsed="false"/>
    <row r="1046381" customFormat="false" ht="12.8" hidden="false" customHeight="true" outlineLevel="0" collapsed="false"/>
    <row r="1046382" customFormat="false" ht="12.8" hidden="false" customHeight="true" outlineLevel="0" collapsed="false"/>
    <row r="1046383" customFormat="false" ht="12.8" hidden="false" customHeight="true" outlineLevel="0" collapsed="false"/>
    <row r="1046384" customFormat="false" ht="12.8" hidden="false" customHeight="true" outlineLevel="0" collapsed="false"/>
    <row r="1046385" customFormat="false" ht="12.8" hidden="false" customHeight="true" outlineLevel="0" collapsed="false"/>
    <row r="1046386" customFormat="false" ht="12.8" hidden="false" customHeight="true" outlineLevel="0" collapsed="false"/>
    <row r="1046387" customFormat="false" ht="12.8" hidden="false" customHeight="true" outlineLevel="0" collapsed="false"/>
    <row r="1046388" customFormat="false" ht="12.8" hidden="false" customHeight="true" outlineLevel="0" collapsed="false"/>
    <row r="1046389" customFormat="false" ht="12.8" hidden="false" customHeight="true" outlineLevel="0" collapsed="false"/>
    <row r="1046390" customFormat="false" ht="12.8" hidden="false" customHeight="true" outlineLevel="0" collapsed="false"/>
    <row r="1046391" customFormat="false" ht="12.8" hidden="false" customHeight="true" outlineLevel="0" collapsed="false"/>
    <row r="1046392" customFormat="false" ht="12.8" hidden="false" customHeight="true" outlineLevel="0" collapsed="false"/>
    <row r="1046393" customFormat="false" ht="12.8" hidden="false" customHeight="true" outlineLevel="0" collapsed="false"/>
    <row r="1046394" customFormat="false" ht="12.8" hidden="false" customHeight="true" outlineLevel="0" collapsed="false"/>
    <row r="1046395" customFormat="false" ht="12.8" hidden="false" customHeight="true" outlineLevel="0" collapsed="false"/>
    <row r="1046396" customFormat="false" ht="12.8" hidden="false" customHeight="true" outlineLevel="0" collapsed="false"/>
    <row r="1046397" customFormat="false" ht="12.8" hidden="false" customHeight="true" outlineLevel="0" collapsed="false"/>
    <row r="1046398" customFormat="false" ht="12.8" hidden="false" customHeight="true" outlineLevel="0" collapsed="false"/>
    <row r="1046399" customFormat="false" ht="12.8" hidden="false" customHeight="true" outlineLevel="0" collapsed="false"/>
    <row r="1046400" customFormat="false" ht="12.8" hidden="false" customHeight="true" outlineLevel="0" collapsed="false"/>
    <row r="1046401" customFormat="false" ht="12.8" hidden="false" customHeight="true" outlineLevel="0" collapsed="false"/>
    <row r="1046402" customFormat="false" ht="12.8" hidden="false" customHeight="true" outlineLevel="0" collapsed="false"/>
    <row r="1046403" customFormat="false" ht="12.8" hidden="false" customHeight="true" outlineLevel="0" collapsed="false"/>
    <row r="1046404" customFormat="false" ht="12.8" hidden="false" customHeight="true" outlineLevel="0" collapsed="false"/>
    <row r="1046405" customFormat="false" ht="12.8" hidden="false" customHeight="true" outlineLevel="0" collapsed="false"/>
    <row r="1046406" customFormat="false" ht="12.8" hidden="false" customHeight="true" outlineLevel="0" collapsed="false"/>
    <row r="1046407" customFormat="false" ht="12.8" hidden="false" customHeight="true" outlineLevel="0" collapsed="false"/>
    <row r="1046408" customFormat="false" ht="12.8" hidden="false" customHeight="true" outlineLevel="0" collapsed="false"/>
    <row r="1046409" customFormat="false" ht="12.8" hidden="false" customHeight="true" outlineLevel="0" collapsed="false"/>
    <row r="1046410" customFormat="false" ht="12.8" hidden="false" customHeight="true" outlineLevel="0" collapsed="false"/>
    <row r="1046411" customFormat="false" ht="12.8" hidden="false" customHeight="true" outlineLevel="0" collapsed="false"/>
    <row r="1046412" customFormat="false" ht="12.8" hidden="false" customHeight="true" outlineLevel="0" collapsed="false"/>
    <row r="1046413" customFormat="false" ht="12.8" hidden="false" customHeight="true" outlineLevel="0" collapsed="false"/>
    <row r="1046414" customFormat="false" ht="12.8" hidden="false" customHeight="true" outlineLevel="0" collapsed="false"/>
    <row r="1046415" customFormat="false" ht="12.8" hidden="false" customHeight="true" outlineLevel="0" collapsed="false"/>
    <row r="1046416" customFormat="false" ht="12.8" hidden="false" customHeight="true" outlineLevel="0" collapsed="false"/>
    <row r="1046417" customFormat="false" ht="12.8" hidden="false" customHeight="true" outlineLevel="0" collapsed="false"/>
    <row r="1046418" customFormat="false" ht="12.8" hidden="false" customHeight="true" outlineLevel="0" collapsed="false"/>
    <row r="1046419" customFormat="false" ht="12.8" hidden="false" customHeight="true" outlineLevel="0" collapsed="false"/>
    <row r="1046420" customFormat="false" ht="12.8" hidden="false" customHeight="true" outlineLevel="0" collapsed="false"/>
    <row r="1046421" customFormat="false" ht="12.8" hidden="false" customHeight="true" outlineLevel="0" collapsed="false"/>
    <row r="1046422" customFormat="false" ht="12.8" hidden="false" customHeight="true" outlineLevel="0" collapsed="false"/>
    <row r="1046423" customFormat="false" ht="12.8" hidden="false" customHeight="true" outlineLevel="0" collapsed="false"/>
    <row r="1046424" customFormat="false" ht="12.8" hidden="false" customHeight="true" outlineLevel="0" collapsed="false"/>
    <row r="1046425" customFormat="false" ht="12.8" hidden="false" customHeight="true" outlineLevel="0" collapsed="false"/>
    <row r="1046426" customFormat="false" ht="12.8" hidden="false" customHeight="true" outlineLevel="0" collapsed="false"/>
    <row r="1046427" customFormat="false" ht="12.8" hidden="false" customHeight="true" outlineLevel="0" collapsed="false"/>
    <row r="1046428" customFormat="false" ht="12.8" hidden="false" customHeight="true" outlineLevel="0" collapsed="false"/>
    <row r="1046429" customFormat="false" ht="12.8" hidden="false" customHeight="true" outlineLevel="0" collapsed="false"/>
    <row r="1046430" customFormat="false" ht="12.8" hidden="false" customHeight="true" outlineLevel="0" collapsed="false"/>
    <row r="1046431" customFormat="false" ht="12.8" hidden="false" customHeight="true" outlineLevel="0" collapsed="false"/>
    <row r="1046432" customFormat="false" ht="12.8" hidden="false" customHeight="true" outlineLevel="0" collapsed="false"/>
    <row r="1046433" customFormat="false" ht="12.8" hidden="false" customHeight="true" outlineLevel="0" collapsed="false"/>
    <row r="1046434" customFormat="false" ht="12.8" hidden="false" customHeight="true" outlineLevel="0" collapsed="false"/>
    <row r="1046435" customFormat="false" ht="12.8" hidden="false" customHeight="true" outlineLevel="0" collapsed="false"/>
    <row r="1046436" customFormat="false" ht="12.8" hidden="false" customHeight="true" outlineLevel="0" collapsed="false"/>
    <row r="1046437" customFormat="false" ht="12.8" hidden="false" customHeight="true" outlineLevel="0" collapsed="false"/>
    <row r="1046438" customFormat="false" ht="12.8" hidden="false" customHeight="true" outlineLevel="0" collapsed="false"/>
    <row r="1046439" customFormat="false" ht="12.8" hidden="false" customHeight="true" outlineLevel="0" collapsed="false"/>
    <row r="1046440" customFormat="false" ht="12.8" hidden="false" customHeight="true" outlineLevel="0" collapsed="false"/>
    <row r="1046441" customFormat="false" ht="12.8" hidden="false" customHeight="true" outlineLevel="0" collapsed="false"/>
    <row r="1046442" customFormat="false" ht="12.8" hidden="false" customHeight="true" outlineLevel="0" collapsed="false"/>
    <row r="1046443" customFormat="false" ht="12.8" hidden="false" customHeight="true" outlineLevel="0" collapsed="false"/>
    <row r="1046444" customFormat="false" ht="12.8" hidden="false" customHeight="true" outlineLevel="0" collapsed="false"/>
    <row r="1046445" customFormat="false" ht="12.8" hidden="false" customHeight="true" outlineLevel="0" collapsed="false"/>
    <row r="1046446" customFormat="false" ht="12.8" hidden="false" customHeight="true" outlineLevel="0" collapsed="false"/>
    <row r="1046447" customFormat="false" ht="12.8" hidden="false" customHeight="true" outlineLevel="0" collapsed="false"/>
    <row r="1046448" customFormat="false" ht="12.8" hidden="false" customHeight="true" outlineLevel="0" collapsed="false"/>
    <row r="1046449" customFormat="false" ht="12.8" hidden="false" customHeight="true" outlineLevel="0" collapsed="false"/>
    <row r="1046450" customFormat="false" ht="12.8" hidden="false" customHeight="true" outlineLevel="0" collapsed="false"/>
    <row r="1046451" customFormat="false" ht="12.8" hidden="false" customHeight="true" outlineLevel="0" collapsed="false"/>
    <row r="1046452" customFormat="false" ht="12.8" hidden="false" customHeight="true" outlineLevel="0" collapsed="false"/>
    <row r="1046453" customFormat="false" ht="12.8" hidden="false" customHeight="true" outlineLevel="0" collapsed="false"/>
    <row r="1046454" customFormat="false" ht="12.8" hidden="false" customHeight="true" outlineLevel="0" collapsed="false"/>
    <row r="1046455" customFormat="false" ht="12.8" hidden="false" customHeight="true" outlineLevel="0" collapsed="false"/>
    <row r="1046456" customFormat="false" ht="12.8" hidden="false" customHeight="true" outlineLevel="0" collapsed="false"/>
    <row r="1046457" customFormat="false" ht="12.8" hidden="false" customHeight="true" outlineLevel="0" collapsed="false"/>
    <row r="1046458" customFormat="false" ht="12.8" hidden="false" customHeight="true" outlineLevel="0" collapsed="false"/>
    <row r="1046459" customFormat="false" ht="12.8" hidden="false" customHeight="true" outlineLevel="0" collapsed="false"/>
    <row r="1046460" customFormat="false" ht="12.8" hidden="false" customHeight="true" outlineLevel="0" collapsed="false"/>
    <row r="1046461" customFormat="false" ht="12.8" hidden="false" customHeight="true" outlineLevel="0" collapsed="false"/>
    <row r="1046462" customFormat="false" ht="12.8" hidden="false" customHeight="true" outlineLevel="0" collapsed="false"/>
    <row r="1046463" customFormat="false" ht="12.8" hidden="false" customHeight="true" outlineLevel="0" collapsed="false"/>
    <row r="1046464" customFormat="false" ht="12.8" hidden="false" customHeight="true" outlineLevel="0" collapsed="false"/>
    <row r="1046465" customFormat="false" ht="12.8" hidden="false" customHeight="true" outlineLevel="0" collapsed="false"/>
    <row r="1046466" customFormat="false" ht="12.8" hidden="false" customHeight="true" outlineLevel="0" collapsed="false"/>
    <row r="1046467" customFormat="false" ht="12.8" hidden="false" customHeight="true" outlineLevel="0" collapsed="false"/>
    <row r="1046468" customFormat="false" ht="12.8" hidden="false" customHeight="true" outlineLevel="0" collapsed="false"/>
    <row r="1046469" customFormat="false" ht="12.8" hidden="false" customHeight="true" outlineLevel="0" collapsed="false"/>
    <row r="1046470" customFormat="false" ht="12.8" hidden="false" customHeight="true" outlineLevel="0" collapsed="false"/>
    <row r="1046471" customFormat="false" ht="12.8" hidden="false" customHeight="true" outlineLevel="0" collapsed="false"/>
    <row r="1046472" customFormat="false" ht="12.8" hidden="false" customHeight="true" outlineLevel="0" collapsed="false"/>
    <row r="1046473" customFormat="false" ht="12.8" hidden="false" customHeight="true" outlineLevel="0" collapsed="false"/>
    <row r="1046474" customFormat="false" ht="12.8" hidden="false" customHeight="true" outlineLevel="0" collapsed="false"/>
    <row r="1046475" customFormat="false" ht="12.8" hidden="false" customHeight="true" outlineLevel="0" collapsed="false"/>
    <row r="1046476" customFormat="false" ht="12.8" hidden="false" customHeight="true" outlineLevel="0" collapsed="false"/>
    <row r="1046477" customFormat="false" ht="12.8" hidden="false" customHeight="true" outlineLevel="0" collapsed="false"/>
    <row r="1046478" customFormat="false" ht="12.8" hidden="false" customHeight="true" outlineLevel="0" collapsed="false"/>
    <row r="1046479" customFormat="false" ht="12.8" hidden="false" customHeight="true" outlineLevel="0" collapsed="false"/>
    <row r="1046480" customFormat="false" ht="12.8" hidden="false" customHeight="true" outlineLevel="0" collapsed="false"/>
    <row r="1046481" customFormat="false" ht="12.8" hidden="false" customHeight="true" outlineLevel="0" collapsed="false"/>
    <row r="1046482" customFormat="false" ht="12.8" hidden="false" customHeight="true" outlineLevel="0" collapsed="false"/>
    <row r="1046483" customFormat="false" ht="12.8" hidden="false" customHeight="true" outlineLevel="0" collapsed="false"/>
    <row r="1046484" customFormat="false" ht="12.8" hidden="false" customHeight="true" outlineLevel="0" collapsed="false"/>
    <row r="1046485" customFormat="false" ht="12.8" hidden="false" customHeight="true" outlineLevel="0" collapsed="false"/>
    <row r="1046486" customFormat="false" ht="12.8" hidden="false" customHeight="true" outlineLevel="0" collapsed="false"/>
    <row r="1046487" customFormat="false" ht="12.8" hidden="false" customHeight="true" outlineLevel="0" collapsed="false"/>
    <row r="1046488" customFormat="false" ht="12.8" hidden="false" customHeight="true" outlineLevel="0" collapsed="false"/>
    <row r="1046489" customFormat="false" ht="12.8" hidden="false" customHeight="true" outlineLevel="0" collapsed="false"/>
    <row r="1046490" customFormat="false" ht="12.8" hidden="false" customHeight="true" outlineLevel="0" collapsed="false"/>
    <row r="1046491" customFormat="false" ht="12.8" hidden="false" customHeight="true" outlineLevel="0" collapsed="false"/>
    <row r="1046492" customFormat="false" ht="12.8" hidden="false" customHeight="true" outlineLevel="0" collapsed="false"/>
    <row r="1046493" customFormat="false" ht="12.8" hidden="false" customHeight="true" outlineLevel="0" collapsed="false"/>
    <row r="1046494" customFormat="false" ht="12.8" hidden="false" customHeight="true" outlineLevel="0" collapsed="false"/>
    <row r="1046495" customFormat="false" ht="12.8" hidden="false" customHeight="true" outlineLevel="0" collapsed="false"/>
    <row r="1046496" customFormat="false" ht="12.8" hidden="false" customHeight="true" outlineLevel="0" collapsed="false"/>
    <row r="1046497" customFormat="false" ht="12.8" hidden="false" customHeight="true" outlineLevel="0" collapsed="false"/>
    <row r="1046498" customFormat="false" ht="12.8" hidden="false" customHeight="true" outlineLevel="0" collapsed="false"/>
    <row r="1046499" customFormat="false" ht="12.8" hidden="false" customHeight="true" outlineLevel="0" collapsed="false"/>
    <row r="1046500" customFormat="false" ht="12.8" hidden="false" customHeight="true" outlineLevel="0" collapsed="false"/>
    <row r="1046501" customFormat="false" ht="12.8" hidden="false" customHeight="true" outlineLevel="0" collapsed="false"/>
    <row r="1046502" customFormat="false" ht="12.8" hidden="false" customHeight="true" outlineLevel="0" collapsed="false"/>
    <row r="1046503" customFormat="false" ht="12.8" hidden="false" customHeight="true" outlineLevel="0" collapsed="false"/>
    <row r="1046504" customFormat="false" ht="12.8" hidden="false" customHeight="true" outlineLevel="0" collapsed="false"/>
    <row r="1046505" customFormat="false" ht="12.8" hidden="false" customHeight="true" outlineLevel="0" collapsed="false"/>
    <row r="1046506" customFormat="false" ht="12.8" hidden="false" customHeight="true" outlineLevel="0" collapsed="false"/>
    <row r="1046507" customFormat="false" ht="12.8" hidden="false" customHeight="true" outlineLevel="0" collapsed="false"/>
    <row r="1046508" customFormat="false" ht="12.8" hidden="false" customHeight="true" outlineLevel="0" collapsed="false"/>
    <row r="1046509" customFormat="false" ht="12.8" hidden="false" customHeight="true" outlineLevel="0" collapsed="false"/>
    <row r="1046510" customFormat="false" ht="12.8" hidden="false" customHeight="true" outlineLevel="0" collapsed="false"/>
    <row r="1046511" customFormat="false" ht="12.8" hidden="false" customHeight="true" outlineLevel="0" collapsed="false"/>
    <row r="1046512" customFormat="false" ht="12.8" hidden="false" customHeight="true" outlineLevel="0" collapsed="false"/>
    <row r="1046513" customFormat="false" ht="12.8" hidden="false" customHeight="true" outlineLevel="0" collapsed="false"/>
    <row r="1046514" customFormat="false" ht="12.8" hidden="false" customHeight="true" outlineLevel="0" collapsed="false"/>
    <row r="1046515" customFormat="false" ht="12.8" hidden="false" customHeight="true" outlineLevel="0" collapsed="false"/>
    <row r="1046516" customFormat="false" ht="12.8" hidden="false" customHeight="true" outlineLevel="0" collapsed="false"/>
    <row r="1046517" customFormat="false" ht="12.8" hidden="false" customHeight="true" outlineLevel="0" collapsed="false"/>
    <row r="1046518" customFormat="false" ht="12.8" hidden="false" customHeight="true" outlineLevel="0" collapsed="false"/>
    <row r="1046519" customFormat="false" ht="12.8" hidden="false" customHeight="true" outlineLevel="0" collapsed="false"/>
    <row r="1046520" customFormat="false" ht="12.8" hidden="false" customHeight="true" outlineLevel="0" collapsed="false"/>
    <row r="1046521" customFormat="false" ht="12.8" hidden="false" customHeight="true" outlineLevel="0" collapsed="false"/>
    <row r="1046522" customFormat="false" ht="12.8" hidden="false" customHeight="true" outlineLevel="0" collapsed="false"/>
    <row r="1046523" customFormat="false" ht="12.8" hidden="false" customHeight="true" outlineLevel="0" collapsed="false"/>
    <row r="1046524" customFormat="false" ht="12.8" hidden="false" customHeight="true" outlineLevel="0" collapsed="false"/>
    <row r="1046525" customFormat="false" ht="12.8" hidden="false" customHeight="true" outlineLevel="0" collapsed="false"/>
    <row r="1046526" customFormat="false" ht="12.8" hidden="false" customHeight="true" outlineLevel="0" collapsed="false"/>
    <row r="1046527" customFormat="false" ht="12.8" hidden="false" customHeight="true" outlineLevel="0" collapsed="false"/>
    <row r="1046528" customFormat="false" ht="12.8" hidden="false" customHeight="true" outlineLevel="0" collapsed="false"/>
    <row r="1046529" customFormat="false" ht="12.8" hidden="false" customHeight="true" outlineLevel="0" collapsed="false"/>
    <row r="1046530" customFormat="false" ht="12.8" hidden="false" customHeight="true" outlineLevel="0" collapsed="false"/>
    <row r="1046531" customFormat="false" ht="12.8" hidden="false" customHeight="true" outlineLevel="0" collapsed="false"/>
    <row r="1046532" customFormat="false" ht="12.8" hidden="false" customHeight="true" outlineLevel="0" collapsed="false"/>
    <row r="1046533" customFormat="false" ht="12.8" hidden="false" customHeight="true" outlineLevel="0" collapsed="false"/>
    <row r="1046534" customFormat="false" ht="12.8" hidden="false" customHeight="true" outlineLevel="0" collapsed="false"/>
    <row r="1046535" customFormat="false" ht="12.8" hidden="false" customHeight="true" outlineLevel="0" collapsed="false"/>
    <row r="1046536" customFormat="false" ht="12.8" hidden="false" customHeight="true" outlineLevel="0" collapsed="false"/>
    <row r="1046537" customFormat="false" ht="12.8" hidden="false" customHeight="true" outlineLevel="0" collapsed="false"/>
    <row r="1046538" customFormat="false" ht="12.8" hidden="false" customHeight="true" outlineLevel="0" collapsed="false"/>
    <row r="1046539" customFormat="false" ht="12.8" hidden="false" customHeight="true" outlineLevel="0" collapsed="false"/>
    <row r="1046540" customFormat="false" ht="12.8" hidden="false" customHeight="true" outlineLevel="0" collapsed="false"/>
    <row r="1046541" customFormat="false" ht="12.8" hidden="false" customHeight="true" outlineLevel="0" collapsed="false"/>
    <row r="1046542" customFormat="false" ht="12.8" hidden="false" customHeight="true" outlineLevel="0" collapsed="false"/>
    <row r="1046543" customFormat="false" ht="12.8" hidden="false" customHeight="true" outlineLevel="0" collapsed="false"/>
    <row r="1046544" customFormat="false" ht="12.8" hidden="false" customHeight="true" outlineLevel="0" collapsed="false"/>
    <row r="1046545" customFormat="false" ht="12.8" hidden="false" customHeight="true" outlineLevel="0" collapsed="false"/>
    <row r="1046546" customFormat="false" ht="12.8" hidden="false" customHeight="true" outlineLevel="0" collapsed="false"/>
    <row r="1046547" customFormat="false" ht="12.8" hidden="false" customHeight="true" outlineLevel="0" collapsed="false"/>
    <row r="1046548" customFormat="false" ht="12.8" hidden="false" customHeight="true" outlineLevel="0" collapsed="false"/>
    <row r="1046549" customFormat="false" ht="12.8" hidden="false" customHeight="true" outlineLevel="0" collapsed="false"/>
    <row r="1046550" customFormat="false" ht="12.8" hidden="false" customHeight="true" outlineLevel="0" collapsed="false"/>
    <row r="1046551" customFormat="false" ht="12.8" hidden="false" customHeight="true" outlineLevel="0" collapsed="false"/>
    <row r="1046552" customFormat="false" ht="12.8" hidden="false" customHeight="true" outlineLevel="0" collapsed="false"/>
    <row r="1046553" customFormat="false" ht="12.8" hidden="false" customHeight="true" outlineLevel="0" collapsed="false"/>
    <row r="1046554" customFormat="false" ht="12.8" hidden="false" customHeight="true" outlineLevel="0" collapsed="false"/>
    <row r="1046555" customFormat="false" ht="12.8" hidden="false" customHeight="true" outlineLevel="0" collapsed="false"/>
    <row r="1046556" customFormat="false" ht="12.8" hidden="false" customHeight="true" outlineLevel="0" collapsed="false"/>
    <row r="1046557" customFormat="false" ht="12.8" hidden="false" customHeight="true" outlineLevel="0" collapsed="false"/>
    <row r="1046558" customFormat="false" ht="12.8" hidden="false" customHeight="true" outlineLevel="0" collapsed="false"/>
    <row r="1046559" customFormat="false" ht="12.8" hidden="false" customHeight="true" outlineLevel="0" collapsed="false"/>
    <row r="1046560" customFormat="false" ht="12.8" hidden="false" customHeight="true" outlineLevel="0" collapsed="false"/>
    <row r="1046561" customFormat="false" ht="12.8" hidden="false" customHeight="true" outlineLevel="0" collapsed="false"/>
    <row r="1046562" customFormat="false" ht="12.8" hidden="false" customHeight="true" outlineLevel="0" collapsed="false"/>
    <row r="1046563" customFormat="false" ht="12.8" hidden="false" customHeight="true" outlineLevel="0" collapsed="false"/>
    <row r="1046564" customFormat="false" ht="12.8" hidden="false" customHeight="true" outlineLevel="0" collapsed="false"/>
    <row r="1046565" customFormat="false" ht="12.8" hidden="false" customHeight="true" outlineLevel="0" collapsed="false"/>
    <row r="1046566" customFormat="false" ht="12.8" hidden="false" customHeight="true" outlineLevel="0" collapsed="false"/>
    <row r="1046567" customFormat="false" ht="12.8" hidden="false" customHeight="true" outlineLevel="0" collapsed="false"/>
    <row r="1046568" customFormat="false" ht="12.8" hidden="false" customHeight="true" outlineLevel="0" collapsed="false"/>
    <row r="1046569" customFormat="false" ht="12.8" hidden="false" customHeight="true" outlineLevel="0" collapsed="false"/>
    <row r="1046570" customFormat="false" ht="12.8" hidden="false" customHeight="true" outlineLevel="0" collapsed="false"/>
    <row r="1046571" customFormat="false" ht="12.8" hidden="false" customHeight="true" outlineLevel="0" collapsed="false"/>
    <row r="1046572" customFormat="false" ht="12.8" hidden="false" customHeight="true" outlineLevel="0" collapsed="false"/>
    <row r="1046573" customFormat="false" ht="12.8" hidden="false" customHeight="true" outlineLevel="0" collapsed="false"/>
    <row r="1046574" customFormat="false" ht="12.8" hidden="false" customHeight="true" outlineLevel="0" collapsed="false"/>
    <row r="1046575" customFormat="false" ht="12.8" hidden="false" customHeight="true" outlineLevel="0" collapsed="false"/>
    <row r="1046576" customFormat="false" ht="12.8" hidden="false" customHeight="true" outlineLevel="0" collapsed="false"/>
    <row r="1046577" customFormat="false" ht="12.8" hidden="false" customHeight="true" outlineLevel="0" collapsed="false"/>
    <row r="1046578" customFormat="false" ht="12.8" hidden="false" customHeight="true" outlineLevel="0" collapsed="false"/>
    <row r="1046579" customFormat="false" ht="12.8" hidden="false" customHeight="true" outlineLevel="0" collapsed="false"/>
    <row r="1046580" customFormat="false" ht="12.8" hidden="false" customHeight="true" outlineLevel="0" collapsed="false"/>
    <row r="1046581" customFormat="false" ht="12.8" hidden="false" customHeight="true" outlineLevel="0" collapsed="false"/>
    <row r="1046582" customFormat="false" ht="12.8" hidden="false" customHeight="true" outlineLevel="0" collapsed="false"/>
    <row r="1046583" customFormat="false" ht="12.8" hidden="false" customHeight="true" outlineLevel="0" collapsed="false"/>
    <row r="1046584" customFormat="false" ht="12.8" hidden="false" customHeight="true" outlineLevel="0" collapsed="false"/>
    <row r="1046585" customFormat="false" ht="12.8" hidden="false" customHeight="true" outlineLevel="0" collapsed="false"/>
    <row r="1046586" customFormat="false" ht="12.8" hidden="false" customHeight="true" outlineLevel="0" collapsed="false"/>
    <row r="1046587" customFormat="false" ht="12.8" hidden="false" customHeight="true" outlineLevel="0" collapsed="false"/>
    <row r="1046588" customFormat="false" ht="12.8" hidden="false" customHeight="true" outlineLevel="0" collapsed="false"/>
    <row r="1046589" customFormat="false" ht="12.8" hidden="false" customHeight="true" outlineLevel="0" collapsed="false"/>
    <row r="1046590" customFormat="false" ht="12.8" hidden="false" customHeight="true" outlineLevel="0" collapsed="false"/>
    <row r="1046591" customFormat="false" ht="12.8" hidden="false" customHeight="true" outlineLevel="0" collapsed="false"/>
    <row r="1046592" customFormat="false" ht="12.8" hidden="false" customHeight="true" outlineLevel="0" collapsed="false"/>
    <row r="1046593" customFormat="false" ht="12.8" hidden="false" customHeight="true" outlineLevel="0" collapsed="false"/>
    <row r="1046594" customFormat="false" ht="12.8" hidden="false" customHeight="true" outlineLevel="0" collapsed="false"/>
    <row r="1046595" customFormat="false" ht="12.8" hidden="false" customHeight="true" outlineLevel="0" collapsed="false"/>
    <row r="1046596" customFormat="false" ht="12.8" hidden="false" customHeight="true" outlineLevel="0" collapsed="false"/>
    <row r="1046597" customFormat="false" ht="12.8" hidden="false" customHeight="true" outlineLevel="0" collapsed="false"/>
    <row r="1046598" customFormat="false" ht="12.8" hidden="false" customHeight="true" outlineLevel="0" collapsed="false"/>
    <row r="1046599" customFormat="false" ht="12.8" hidden="false" customHeight="true" outlineLevel="0" collapsed="false"/>
    <row r="1046600" customFormat="false" ht="12.8" hidden="false" customHeight="true" outlineLevel="0" collapsed="false"/>
    <row r="1046601" customFormat="false" ht="12.8" hidden="false" customHeight="true" outlineLevel="0" collapsed="false"/>
    <row r="1046602" customFormat="false" ht="12.8" hidden="false" customHeight="true" outlineLevel="0" collapsed="false"/>
    <row r="1046603" customFormat="false" ht="12.8" hidden="false" customHeight="true" outlineLevel="0" collapsed="false"/>
    <row r="1046604" customFormat="false" ht="12.8" hidden="false" customHeight="true" outlineLevel="0" collapsed="false"/>
    <row r="1046605" customFormat="false" ht="12.8" hidden="false" customHeight="true" outlineLevel="0" collapsed="false"/>
    <row r="1046606" customFormat="false" ht="12.8" hidden="false" customHeight="true" outlineLevel="0" collapsed="false"/>
    <row r="1046607" customFormat="false" ht="12.8" hidden="false" customHeight="true" outlineLevel="0" collapsed="false"/>
    <row r="1046608" customFormat="false" ht="12.8" hidden="false" customHeight="true" outlineLevel="0" collapsed="false"/>
    <row r="1046609" customFormat="false" ht="12.8" hidden="false" customHeight="true" outlineLevel="0" collapsed="false"/>
    <row r="1046610" customFormat="false" ht="12.8" hidden="false" customHeight="true" outlineLevel="0" collapsed="false"/>
    <row r="1046611" customFormat="false" ht="12.8" hidden="false" customHeight="true" outlineLevel="0" collapsed="false"/>
    <row r="1046612" customFormat="false" ht="12.8" hidden="false" customHeight="true" outlineLevel="0" collapsed="false"/>
    <row r="1046613" customFormat="false" ht="12.8" hidden="false" customHeight="true" outlineLevel="0" collapsed="false"/>
    <row r="1046614" customFormat="false" ht="12.8" hidden="false" customHeight="true" outlineLevel="0" collapsed="false"/>
    <row r="1046615" customFormat="false" ht="12.8" hidden="false" customHeight="true" outlineLevel="0" collapsed="false"/>
    <row r="1046616" customFormat="false" ht="12.8" hidden="false" customHeight="true" outlineLevel="0" collapsed="false"/>
    <row r="1046617" customFormat="false" ht="12.8" hidden="false" customHeight="true" outlineLevel="0" collapsed="false"/>
    <row r="1046618" customFormat="false" ht="12.8" hidden="false" customHeight="true" outlineLevel="0" collapsed="false"/>
    <row r="1046619" customFormat="false" ht="12.8" hidden="false" customHeight="true" outlineLevel="0" collapsed="false"/>
    <row r="1046620" customFormat="false" ht="12.8" hidden="false" customHeight="true" outlineLevel="0" collapsed="false"/>
    <row r="1046621" customFormat="false" ht="12.8" hidden="false" customHeight="true" outlineLevel="0" collapsed="false"/>
    <row r="1046622" customFormat="false" ht="12.8" hidden="false" customHeight="true" outlineLevel="0" collapsed="false"/>
    <row r="1046623" customFormat="false" ht="12.8" hidden="false" customHeight="true" outlineLevel="0" collapsed="false"/>
    <row r="1046624" customFormat="false" ht="12.8" hidden="false" customHeight="true" outlineLevel="0" collapsed="false"/>
    <row r="1046625" customFormat="false" ht="12.8" hidden="false" customHeight="true" outlineLevel="0" collapsed="false"/>
    <row r="1046626" customFormat="false" ht="12.8" hidden="false" customHeight="true" outlineLevel="0" collapsed="false"/>
    <row r="1046627" customFormat="false" ht="12.8" hidden="false" customHeight="true" outlineLevel="0" collapsed="false"/>
    <row r="1046628" customFormat="false" ht="12.8" hidden="false" customHeight="true" outlineLevel="0" collapsed="false"/>
    <row r="1046629" customFormat="false" ht="12.8" hidden="false" customHeight="true" outlineLevel="0" collapsed="false"/>
    <row r="1046630" customFormat="false" ht="12.8" hidden="false" customHeight="true" outlineLevel="0" collapsed="false"/>
    <row r="1046631" customFormat="false" ht="12.8" hidden="false" customHeight="true" outlineLevel="0" collapsed="false"/>
    <row r="1046632" customFormat="false" ht="12.8" hidden="false" customHeight="true" outlineLevel="0" collapsed="false"/>
    <row r="1046633" customFormat="false" ht="12.8" hidden="false" customHeight="true" outlineLevel="0" collapsed="false"/>
    <row r="1046634" customFormat="false" ht="12.8" hidden="false" customHeight="true" outlineLevel="0" collapsed="false"/>
    <row r="1046635" customFormat="false" ht="12.8" hidden="false" customHeight="true" outlineLevel="0" collapsed="false"/>
    <row r="1046636" customFormat="false" ht="12.8" hidden="false" customHeight="true" outlineLevel="0" collapsed="false"/>
    <row r="1046637" customFormat="false" ht="12.8" hidden="false" customHeight="true" outlineLevel="0" collapsed="false"/>
    <row r="1046638" customFormat="false" ht="12.8" hidden="false" customHeight="true" outlineLevel="0" collapsed="false"/>
    <row r="1046639" customFormat="false" ht="12.8" hidden="false" customHeight="true" outlineLevel="0" collapsed="false"/>
    <row r="1046640" customFormat="false" ht="12.8" hidden="false" customHeight="true" outlineLevel="0" collapsed="false"/>
    <row r="1046641" customFormat="false" ht="12.8" hidden="false" customHeight="true" outlineLevel="0" collapsed="false"/>
    <row r="1046642" customFormat="false" ht="12.8" hidden="false" customHeight="true" outlineLevel="0" collapsed="false"/>
    <row r="1046643" customFormat="false" ht="12.8" hidden="false" customHeight="true" outlineLevel="0" collapsed="false"/>
    <row r="1046644" customFormat="false" ht="12.8" hidden="false" customHeight="true" outlineLevel="0" collapsed="false"/>
    <row r="1046645" customFormat="false" ht="12.8" hidden="false" customHeight="true" outlineLevel="0" collapsed="false"/>
    <row r="1046646" customFormat="false" ht="12.8" hidden="false" customHeight="true" outlineLevel="0" collapsed="false"/>
    <row r="1046647" customFormat="false" ht="12.8" hidden="false" customHeight="true" outlineLevel="0" collapsed="false"/>
    <row r="1046648" customFormat="false" ht="12.8" hidden="false" customHeight="true" outlineLevel="0" collapsed="false"/>
    <row r="1046649" customFormat="false" ht="12.8" hidden="false" customHeight="true" outlineLevel="0" collapsed="false"/>
    <row r="1046650" customFormat="false" ht="12.8" hidden="false" customHeight="true" outlineLevel="0" collapsed="false"/>
    <row r="1046651" customFormat="false" ht="12.8" hidden="false" customHeight="true" outlineLevel="0" collapsed="false"/>
    <row r="1046652" customFormat="false" ht="12.8" hidden="false" customHeight="true" outlineLevel="0" collapsed="false"/>
    <row r="1046653" customFormat="false" ht="12.8" hidden="false" customHeight="true" outlineLevel="0" collapsed="false"/>
    <row r="1046654" customFormat="false" ht="12.8" hidden="false" customHeight="true" outlineLevel="0" collapsed="false"/>
    <row r="1046655" customFormat="false" ht="12.8" hidden="false" customHeight="true" outlineLevel="0" collapsed="false"/>
    <row r="1046656" customFormat="false" ht="12.8" hidden="false" customHeight="true" outlineLevel="0" collapsed="false"/>
    <row r="1046657" customFormat="false" ht="12.8" hidden="false" customHeight="true" outlineLevel="0" collapsed="false"/>
    <row r="1046658" customFormat="false" ht="12.8" hidden="false" customHeight="true" outlineLevel="0" collapsed="false"/>
    <row r="1046659" customFormat="false" ht="12.8" hidden="false" customHeight="true" outlineLevel="0" collapsed="false"/>
    <row r="1046660" customFormat="false" ht="12.8" hidden="false" customHeight="true" outlineLevel="0" collapsed="false"/>
    <row r="1046661" customFormat="false" ht="12.8" hidden="false" customHeight="true" outlineLevel="0" collapsed="false"/>
    <row r="1046662" customFormat="false" ht="12.8" hidden="false" customHeight="true" outlineLevel="0" collapsed="false"/>
    <row r="1046663" customFormat="false" ht="12.8" hidden="false" customHeight="true" outlineLevel="0" collapsed="false"/>
    <row r="1046664" customFormat="false" ht="12.8" hidden="false" customHeight="true" outlineLevel="0" collapsed="false"/>
    <row r="1046665" customFormat="false" ht="12.8" hidden="false" customHeight="true" outlineLevel="0" collapsed="false"/>
    <row r="1046666" customFormat="false" ht="12.8" hidden="false" customHeight="true" outlineLevel="0" collapsed="false"/>
    <row r="1046667" customFormat="false" ht="12.8" hidden="false" customHeight="true" outlineLevel="0" collapsed="false"/>
    <row r="1046668" customFormat="false" ht="12.8" hidden="false" customHeight="true" outlineLevel="0" collapsed="false"/>
    <row r="1046669" customFormat="false" ht="12.8" hidden="false" customHeight="true" outlineLevel="0" collapsed="false"/>
    <row r="1046670" customFormat="false" ht="12.8" hidden="false" customHeight="true" outlineLevel="0" collapsed="false"/>
    <row r="1046671" customFormat="false" ht="12.8" hidden="false" customHeight="true" outlineLevel="0" collapsed="false"/>
    <row r="1046672" customFormat="false" ht="12.8" hidden="false" customHeight="true" outlineLevel="0" collapsed="false"/>
    <row r="1046673" customFormat="false" ht="12.8" hidden="false" customHeight="true" outlineLevel="0" collapsed="false"/>
    <row r="1046674" customFormat="false" ht="12.8" hidden="false" customHeight="true" outlineLevel="0" collapsed="false"/>
    <row r="1046675" customFormat="false" ht="12.8" hidden="false" customHeight="true" outlineLevel="0" collapsed="false"/>
    <row r="1046676" customFormat="false" ht="12.8" hidden="false" customHeight="true" outlineLevel="0" collapsed="false"/>
    <row r="1046677" customFormat="false" ht="12.8" hidden="false" customHeight="true" outlineLevel="0" collapsed="false"/>
    <row r="1046678" customFormat="false" ht="12.8" hidden="false" customHeight="true" outlineLevel="0" collapsed="false"/>
    <row r="1046679" customFormat="false" ht="12.8" hidden="false" customHeight="true" outlineLevel="0" collapsed="false"/>
    <row r="1046680" customFormat="false" ht="12.8" hidden="false" customHeight="true" outlineLevel="0" collapsed="false"/>
    <row r="1046681" customFormat="false" ht="12.8" hidden="false" customHeight="true" outlineLevel="0" collapsed="false"/>
    <row r="1046682" customFormat="false" ht="12.8" hidden="false" customHeight="true" outlineLevel="0" collapsed="false"/>
    <row r="1046683" customFormat="false" ht="12.8" hidden="false" customHeight="true" outlineLevel="0" collapsed="false"/>
    <row r="1046684" customFormat="false" ht="12.8" hidden="false" customHeight="true" outlineLevel="0" collapsed="false"/>
    <row r="1046685" customFormat="false" ht="12.8" hidden="false" customHeight="true" outlineLevel="0" collapsed="false"/>
    <row r="1046686" customFormat="false" ht="12.8" hidden="false" customHeight="true" outlineLevel="0" collapsed="false"/>
    <row r="1046687" customFormat="false" ht="12.8" hidden="false" customHeight="true" outlineLevel="0" collapsed="false"/>
    <row r="1046688" customFormat="false" ht="12.8" hidden="false" customHeight="true" outlineLevel="0" collapsed="false"/>
    <row r="1046689" customFormat="false" ht="12.8" hidden="false" customHeight="true" outlineLevel="0" collapsed="false"/>
    <row r="1046690" customFormat="false" ht="12.8" hidden="false" customHeight="true" outlineLevel="0" collapsed="false"/>
    <row r="1046691" customFormat="false" ht="12.8" hidden="false" customHeight="true" outlineLevel="0" collapsed="false"/>
    <row r="1046692" customFormat="false" ht="12.8" hidden="false" customHeight="true" outlineLevel="0" collapsed="false"/>
    <row r="1046693" customFormat="false" ht="12.8" hidden="false" customHeight="true" outlineLevel="0" collapsed="false"/>
    <row r="1046694" customFormat="false" ht="12.8" hidden="false" customHeight="true" outlineLevel="0" collapsed="false"/>
    <row r="1046695" customFormat="false" ht="12.8" hidden="false" customHeight="true" outlineLevel="0" collapsed="false"/>
    <row r="1046696" customFormat="false" ht="12.8" hidden="false" customHeight="true" outlineLevel="0" collapsed="false"/>
    <row r="1046697" customFormat="false" ht="12.8" hidden="false" customHeight="true" outlineLevel="0" collapsed="false"/>
    <row r="1046698" customFormat="false" ht="12.8" hidden="false" customHeight="true" outlineLevel="0" collapsed="false"/>
    <row r="1046699" customFormat="false" ht="12.8" hidden="false" customHeight="true" outlineLevel="0" collapsed="false"/>
    <row r="1046700" customFormat="false" ht="12.8" hidden="false" customHeight="true" outlineLevel="0" collapsed="false"/>
    <row r="1046701" customFormat="false" ht="12.8" hidden="false" customHeight="true" outlineLevel="0" collapsed="false"/>
    <row r="1046702" customFormat="false" ht="12.8" hidden="false" customHeight="true" outlineLevel="0" collapsed="false"/>
    <row r="1046703" customFormat="false" ht="12.8" hidden="false" customHeight="true" outlineLevel="0" collapsed="false"/>
    <row r="1046704" customFormat="false" ht="12.8" hidden="false" customHeight="true" outlineLevel="0" collapsed="false"/>
    <row r="1046705" customFormat="false" ht="12.8" hidden="false" customHeight="true" outlineLevel="0" collapsed="false"/>
    <row r="1046706" customFormat="false" ht="12.8" hidden="false" customHeight="true" outlineLevel="0" collapsed="false"/>
    <row r="1046707" customFormat="false" ht="12.8" hidden="false" customHeight="true" outlineLevel="0" collapsed="false"/>
    <row r="1046708" customFormat="false" ht="12.8" hidden="false" customHeight="true" outlineLevel="0" collapsed="false"/>
    <row r="1046709" customFormat="false" ht="12.8" hidden="false" customHeight="true" outlineLevel="0" collapsed="false"/>
    <row r="1046710" customFormat="false" ht="12.8" hidden="false" customHeight="true" outlineLevel="0" collapsed="false"/>
    <row r="1046711" customFormat="false" ht="12.8" hidden="false" customHeight="true" outlineLevel="0" collapsed="false"/>
    <row r="1046712" customFormat="false" ht="12.8" hidden="false" customHeight="true" outlineLevel="0" collapsed="false"/>
    <row r="1046713" customFormat="false" ht="12.8" hidden="false" customHeight="true" outlineLevel="0" collapsed="false"/>
    <row r="1046714" customFormat="false" ht="12.8" hidden="false" customHeight="true" outlineLevel="0" collapsed="false"/>
    <row r="1046715" customFormat="false" ht="12.8" hidden="false" customHeight="true" outlineLevel="0" collapsed="false"/>
    <row r="1046716" customFormat="false" ht="12.8" hidden="false" customHeight="true" outlineLevel="0" collapsed="false"/>
    <row r="1046717" customFormat="false" ht="12.8" hidden="false" customHeight="true" outlineLevel="0" collapsed="false"/>
    <row r="1046718" customFormat="false" ht="12.8" hidden="false" customHeight="true" outlineLevel="0" collapsed="false"/>
    <row r="1046719" customFormat="false" ht="12.8" hidden="false" customHeight="true" outlineLevel="0" collapsed="false"/>
    <row r="1046720" customFormat="false" ht="12.8" hidden="false" customHeight="true" outlineLevel="0" collapsed="false"/>
    <row r="1046721" customFormat="false" ht="12.8" hidden="false" customHeight="true" outlineLevel="0" collapsed="false"/>
    <row r="1046722" customFormat="false" ht="12.8" hidden="false" customHeight="true" outlineLevel="0" collapsed="false"/>
    <row r="1046723" customFormat="false" ht="12.8" hidden="false" customHeight="true" outlineLevel="0" collapsed="false"/>
    <row r="1046724" customFormat="false" ht="12.8" hidden="false" customHeight="true" outlineLevel="0" collapsed="false"/>
    <row r="1046725" customFormat="false" ht="12.8" hidden="false" customHeight="true" outlineLevel="0" collapsed="false"/>
    <row r="1046726" customFormat="false" ht="12.8" hidden="false" customHeight="true" outlineLevel="0" collapsed="false"/>
    <row r="1046727" customFormat="false" ht="12.8" hidden="false" customHeight="true" outlineLevel="0" collapsed="false"/>
    <row r="1046728" customFormat="false" ht="12.8" hidden="false" customHeight="true" outlineLevel="0" collapsed="false"/>
    <row r="1046729" customFormat="false" ht="12.8" hidden="false" customHeight="true" outlineLevel="0" collapsed="false"/>
    <row r="1046730" customFormat="false" ht="12.8" hidden="false" customHeight="true" outlineLevel="0" collapsed="false"/>
    <row r="1046731" customFormat="false" ht="12.8" hidden="false" customHeight="true" outlineLevel="0" collapsed="false"/>
    <row r="1046732" customFormat="false" ht="12.8" hidden="false" customHeight="true" outlineLevel="0" collapsed="false"/>
    <row r="1046733" customFormat="false" ht="12.8" hidden="false" customHeight="true" outlineLevel="0" collapsed="false"/>
    <row r="1046734" customFormat="false" ht="12.8" hidden="false" customHeight="true" outlineLevel="0" collapsed="false"/>
    <row r="1046735" customFormat="false" ht="12.8" hidden="false" customHeight="true" outlineLevel="0" collapsed="false"/>
    <row r="1046736" customFormat="false" ht="12.8" hidden="false" customHeight="true" outlineLevel="0" collapsed="false"/>
    <row r="1046737" customFormat="false" ht="12.8" hidden="false" customHeight="true" outlineLevel="0" collapsed="false"/>
    <row r="1046738" customFormat="false" ht="12.8" hidden="false" customHeight="true" outlineLevel="0" collapsed="false"/>
    <row r="1046739" customFormat="false" ht="12.8" hidden="false" customHeight="true" outlineLevel="0" collapsed="false"/>
    <row r="1046740" customFormat="false" ht="12.8" hidden="false" customHeight="true" outlineLevel="0" collapsed="false"/>
    <row r="1046741" customFormat="false" ht="12.8" hidden="false" customHeight="true" outlineLevel="0" collapsed="false"/>
    <row r="1046742" customFormat="false" ht="12.8" hidden="false" customHeight="true" outlineLevel="0" collapsed="false"/>
    <row r="1046743" customFormat="false" ht="12.8" hidden="false" customHeight="true" outlineLevel="0" collapsed="false"/>
    <row r="1046744" customFormat="false" ht="12.8" hidden="false" customHeight="true" outlineLevel="0" collapsed="false"/>
    <row r="1046745" customFormat="false" ht="12.8" hidden="false" customHeight="true" outlineLevel="0" collapsed="false"/>
    <row r="1046746" customFormat="false" ht="12.8" hidden="false" customHeight="true" outlineLevel="0" collapsed="false"/>
    <row r="1046747" customFormat="false" ht="12.8" hidden="false" customHeight="true" outlineLevel="0" collapsed="false"/>
    <row r="1046748" customFormat="false" ht="12.8" hidden="false" customHeight="true" outlineLevel="0" collapsed="false"/>
    <row r="1046749" customFormat="false" ht="12.8" hidden="false" customHeight="true" outlineLevel="0" collapsed="false"/>
    <row r="1046750" customFormat="false" ht="12.8" hidden="false" customHeight="true" outlineLevel="0" collapsed="false"/>
    <row r="1046751" customFormat="false" ht="12.8" hidden="false" customHeight="true" outlineLevel="0" collapsed="false"/>
    <row r="1046752" customFormat="false" ht="12.8" hidden="false" customHeight="true" outlineLevel="0" collapsed="false"/>
    <row r="1046753" customFormat="false" ht="12.8" hidden="false" customHeight="true" outlineLevel="0" collapsed="false"/>
    <row r="1046754" customFormat="false" ht="12.8" hidden="false" customHeight="true" outlineLevel="0" collapsed="false"/>
    <row r="1046755" customFormat="false" ht="12.8" hidden="false" customHeight="true" outlineLevel="0" collapsed="false"/>
    <row r="1046756" customFormat="false" ht="12.8" hidden="false" customHeight="true" outlineLevel="0" collapsed="false"/>
    <row r="1046757" customFormat="false" ht="12.8" hidden="false" customHeight="true" outlineLevel="0" collapsed="false"/>
    <row r="1046758" customFormat="false" ht="12.8" hidden="false" customHeight="true" outlineLevel="0" collapsed="false"/>
    <row r="1046759" customFormat="false" ht="12.8" hidden="false" customHeight="true" outlineLevel="0" collapsed="false"/>
    <row r="1046760" customFormat="false" ht="12.8" hidden="false" customHeight="true" outlineLevel="0" collapsed="false"/>
    <row r="1046761" customFormat="false" ht="12.8" hidden="false" customHeight="true" outlineLevel="0" collapsed="false"/>
    <row r="1046762" customFormat="false" ht="12.8" hidden="false" customHeight="true" outlineLevel="0" collapsed="false"/>
    <row r="1046763" customFormat="false" ht="12.8" hidden="false" customHeight="true" outlineLevel="0" collapsed="false"/>
    <row r="1046764" customFormat="false" ht="12.8" hidden="false" customHeight="true" outlineLevel="0" collapsed="false"/>
    <row r="1046765" customFormat="false" ht="12.8" hidden="false" customHeight="true" outlineLevel="0" collapsed="false"/>
    <row r="1046766" customFormat="false" ht="12.8" hidden="false" customHeight="true" outlineLevel="0" collapsed="false"/>
    <row r="1046767" customFormat="false" ht="12.8" hidden="false" customHeight="true" outlineLevel="0" collapsed="false"/>
    <row r="1046768" customFormat="false" ht="12.8" hidden="false" customHeight="true" outlineLevel="0" collapsed="false"/>
    <row r="1046769" customFormat="false" ht="12.8" hidden="false" customHeight="true" outlineLevel="0" collapsed="false"/>
    <row r="1046770" customFormat="false" ht="12.8" hidden="false" customHeight="true" outlineLevel="0" collapsed="false"/>
    <row r="1046771" customFormat="false" ht="12.8" hidden="false" customHeight="true" outlineLevel="0" collapsed="false"/>
    <row r="1046772" customFormat="false" ht="12.8" hidden="false" customHeight="true" outlineLevel="0" collapsed="false"/>
    <row r="1046773" customFormat="false" ht="12.8" hidden="false" customHeight="true" outlineLevel="0" collapsed="false"/>
    <row r="1046774" customFormat="false" ht="12.8" hidden="false" customHeight="true" outlineLevel="0" collapsed="false"/>
    <row r="1046775" customFormat="false" ht="12.8" hidden="false" customHeight="true" outlineLevel="0" collapsed="false"/>
    <row r="1046776" customFormat="false" ht="12.8" hidden="false" customHeight="true" outlineLevel="0" collapsed="false"/>
    <row r="1046777" customFormat="false" ht="12.8" hidden="false" customHeight="true" outlineLevel="0" collapsed="false"/>
    <row r="1046778" customFormat="false" ht="12.8" hidden="false" customHeight="true" outlineLevel="0" collapsed="false"/>
    <row r="1046779" customFormat="false" ht="12.8" hidden="false" customHeight="true" outlineLevel="0" collapsed="false"/>
    <row r="1046780" customFormat="false" ht="12.8" hidden="false" customHeight="true" outlineLevel="0" collapsed="false"/>
    <row r="1046781" customFormat="false" ht="12.8" hidden="false" customHeight="true" outlineLevel="0" collapsed="false"/>
    <row r="1046782" customFormat="false" ht="12.8" hidden="false" customHeight="true" outlineLevel="0" collapsed="false"/>
    <row r="1046783" customFormat="false" ht="12.8" hidden="false" customHeight="true" outlineLevel="0" collapsed="false"/>
    <row r="1046784" customFormat="false" ht="12.8" hidden="false" customHeight="true" outlineLevel="0" collapsed="false"/>
    <row r="1046785" customFormat="false" ht="12.8" hidden="false" customHeight="true" outlineLevel="0" collapsed="false"/>
    <row r="1046786" customFormat="false" ht="12.8" hidden="false" customHeight="true" outlineLevel="0" collapsed="false"/>
    <row r="1046787" customFormat="false" ht="12.8" hidden="false" customHeight="true" outlineLevel="0" collapsed="false"/>
    <row r="1046788" customFormat="false" ht="12.8" hidden="false" customHeight="true" outlineLevel="0" collapsed="false"/>
    <row r="1046789" customFormat="false" ht="12.8" hidden="false" customHeight="true" outlineLevel="0" collapsed="false"/>
    <row r="1046790" customFormat="false" ht="12.8" hidden="false" customHeight="true" outlineLevel="0" collapsed="false"/>
    <row r="1046791" customFormat="false" ht="12.8" hidden="false" customHeight="true" outlineLevel="0" collapsed="false"/>
    <row r="1046792" customFormat="false" ht="12.8" hidden="false" customHeight="true" outlineLevel="0" collapsed="false"/>
    <row r="1046793" customFormat="false" ht="12.8" hidden="false" customHeight="true" outlineLevel="0" collapsed="false"/>
    <row r="1046794" customFormat="false" ht="12.8" hidden="false" customHeight="true" outlineLevel="0" collapsed="false"/>
    <row r="1046795" customFormat="false" ht="12.8" hidden="false" customHeight="true" outlineLevel="0" collapsed="false"/>
    <row r="1046796" customFormat="false" ht="12.8" hidden="false" customHeight="true" outlineLevel="0" collapsed="false"/>
    <row r="1046797" customFormat="false" ht="12.8" hidden="false" customHeight="true" outlineLevel="0" collapsed="false"/>
    <row r="1046798" customFormat="false" ht="12.8" hidden="false" customHeight="true" outlineLevel="0" collapsed="false"/>
    <row r="1046799" customFormat="false" ht="12.8" hidden="false" customHeight="true" outlineLevel="0" collapsed="false"/>
    <row r="1046800" customFormat="false" ht="12.8" hidden="false" customHeight="true" outlineLevel="0" collapsed="false"/>
    <row r="1046801" customFormat="false" ht="12.8" hidden="false" customHeight="true" outlineLevel="0" collapsed="false"/>
    <row r="1046802" customFormat="false" ht="12.8" hidden="false" customHeight="true" outlineLevel="0" collapsed="false"/>
    <row r="1046803" customFormat="false" ht="12.8" hidden="false" customHeight="true" outlineLevel="0" collapsed="false"/>
    <row r="1046804" customFormat="false" ht="12.8" hidden="false" customHeight="true" outlineLevel="0" collapsed="false"/>
    <row r="1046805" customFormat="false" ht="12.8" hidden="false" customHeight="true" outlineLevel="0" collapsed="false"/>
    <row r="1046806" customFormat="false" ht="12.8" hidden="false" customHeight="true" outlineLevel="0" collapsed="false"/>
    <row r="1046807" customFormat="false" ht="12.8" hidden="false" customHeight="true" outlineLevel="0" collapsed="false"/>
    <row r="1046808" customFormat="false" ht="12.8" hidden="false" customHeight="true" outlineLevel="0" collapsed="false"/>
    <row r="1046809" customFormat="false" ht="12.8" hidden="false" customHeight="true" outlineLevel="0" collapsed="false"/>
    <row r="1046810" customFormat="false" ht="12.8" hidden="false" customHeight="true" outlineLevel="0" collapsed="false"/>
    <row r="1046811" customFormat="false" ht="12.8" hidden="false" customHeight="true" outlineLevel="0" collapsed="false"/>
    <row r="1046812" customFormat="false" ht="12.8" hidden="false" customHeight="true" outlineLevel="0" collapsed="false"/>
    <row r="1046813" customFormat="false" ht="12.8" hidden="false" customHeight="true" outlineLevel="0" collapsed="false"/>
    <row r="1046814" customFormat="false" ht="12.8" hidden="false" customHeight="true" outlineLevel="0" collapsed="false"/>
    <row r="1046815" customFormat="false" ht="12.8" hidden="false" customHeight="true" outlineLevel="0" collapsed="false"/>
    <row r="1046816" customFormat="false" ht="12.8" hidden="false" customHeight="true" outlineLevel="0" collapsed="false"/>
    <row r="1046817" customFormat="false" ht="12.8" hidden="false" customHeight="true" outlineLevel="0" collapsed="false"/>
    <row r="1046818" customFormat="false" ht="12.8" hidden="false" customHeight="true" outlineLevel="0" collapsed="false"/>
    <row r="1046819" customFormat="false" ht="12.8" hidden="false" customHeight="true" outlineLevel="0" collapsed="false"/>
    <row r="1046820" customFormat="false" ht="12.8" hidden="false" customHeight="true" outlineLevel="0" collapsed="false"/>
    <row r="1046821" customFormat="false" ht="12.8" hidden="false" customHeight="true" outlineLevel="0" collapsed="false"/>
    <row r="1046822" customFormat="false" ht="12.8" hidden="false" customHeight="true" outlineLevel="0" collapsed="false"/>
    <row r="1046823" customFormat="false" ht="12.8" hidden="false" customHeight="true" outlineLevel="0" collapsed="false"/>
    <row r="1046824" customFormat="false" ht="12.8" hidden="false" customHeight="true" outlineLevel="0" collapsed="false"/>
    <row r="1046825" customFormat="false" ht="12.8" hidden="false" customHeight="true" outlineLevel="0" collapsed="false"/>
    <row r="1046826" customFormat="false" ht="12.8" hidden="false" customHeight="true" outlineLevel="0" collapsed="false"/>
    <row r="1046827" customFormat="false" ht="12.8" hidden="false" customHeight="true" outlineLevel="0" collapsed="false"/>
    <row r="1046828" customFormat="false" ht="12.8" hidden="false" customHeight="true" outlineLevel="0" collapsed="false"/>
    <row r="1046829" customFormat="false" ht="12.8" hidden="false" customHeight="true" outlineLevel="0" collapsed="false"/>
    <row r="1046830" customFormat="false" ht="12.8" hidden="false" customHeight="true" outlineLevel="0" collapsed="false"/>
    <row r="1046831" customFormat="false" ht="12.8" hidden="false" customHeight="true" outlineLevel="0" collapsed="false"/>
    <row r="1046832" customFormat="false" ht="12.8" hidden="false" customHeight="true" outlineLevel="0" collapsed="false"/>
    <row r="1046833" customFormat="false" ht="12.8" hidden="false" customHeight="true" outlineLevel="0" collapsed="false"/>
    <row r="1046834" customFormat="false" ht="12.8" hidden="false" customHeight="true" outlineLevel="0" collapsed="false"/>
    <row r="1046835" customFormat="false" ht="12.8" hidden="false" customHeight="true" outlineLevel="0" collapsed="false"/>
    <row r="1046836" customFormat="false" ht="12.8" hidden="false" customHeight="true" outlineLevel="0" collapsed="false"/>
    <row r="1046837" customFormat="false" ht="12.8" hidden="false" customHeight="true" outlineLevel="0" collapsed="false"/>
    <row r="1046838" customFormat="false" ht="12.8" hidden="false" customHeight="true" outlineLevel="0" collapsed="false"/>
    <row r="1046839" customFormat="false" ht="12.8" hidden="false" customHeight="true" outlineLevel="0" collapsed="false"/>
    <row r="1046840" customFormat="false" ht="12.8" hidden="false" customHeight="true" outlineLevel="0" collapsed="false"/>
    <row r="1046841" customFormat="false" ht="12.8" hidden="false" customHeight="true" outlineLevel="0" collapsed="false"/>
    <row r="1046842" customFormat="false" ht="12.8" hidden="false" customHeight="true" outlineLevel="0" collapsed="false"/>
    <row r="1046843" customFormat="false" ht="12.8" hidden="false" customHeight="true" outlineLevel="0" collapsed="false"/>
    <row r="1046844" customFormat="false" ht="12.8" hidden="false" customHeight="true" outlineLevel="0" collapsed="false"/>
    <row r="1046845" customFormat="false" ht="12.8" hidden="false" customHeight="true" outlineLevel="0" collapsed="false"/>
    <row r="1046846" customFormat="false" ht="12.8" hidden="false" customHeight="true" outlineLevel="0" collapsed="false"/>
    <row r="1046847" customFormat="false" ht="12.8" hidden="false" customHeight="true" outlineLevel="0" collapsed="false"/>
    <row r="1046848" customFormat="false" ht="12.8" hidden="false" customHeight="true" outlineLevel="0" collapsed="false"/>
    <row r="1046849" customFormat="false" ht="12.8" hidden="false" customHeight="true" outlineLevel="0" collapsed="false"/>
    <row r="1046850" customFormat="false" ht="12.8" hidden="false" customHeight="true" outlineLevel="0" collapsed="false"/>
    <row r="1046851" customFormat="false" ht="12.8" hidden="false" customHeight="true" outlineLevel="0" collapsed="false"/>
    <row r="1046852" customFormat="false" ht="12.8" hidden="false" customHeight="true" outlineLevel="0" collapsed="false"/>
    <row r="1046853" customFormat="false" ht="12.8" hidden="false" customHeight="true" outlineLevel="0" collapsed="false"/>
    <row r="1046854" customFormat="false" ht="12.8" hidden="false" customHeight="true" outlineLevel="0" collapsed="false"/>
    <row r="1046855" customFormat="false" ht="12.8" hidden="false" customHeight="true" outlineLevel="0" collapsed="false"/>
    <row r="1046856" customFormat="false" ht="12.8" hidden="false" customHeight="true" outlineLevel="0" collapsed="false"/>
    <row r="1046857" customFormat="false" ht="12.8" hidden="false" customHeight="true" outlineLevel="0" collapsed="false"/>
    <row r="1046858" customFormat="false" ht="12.8" hidden="false" customHeight="true" outlineLevel="0" collapsed="false"/>
    <row r="1046859" customFormat="false" ht="12.8" hidden="false" customHeight="true" outlineLevel="0" collapsed="false"/>
    <row r="1046860" customFormat="false" ht="12.8" hidden="false" customHeight="true" outlineLevel="0" collapsed="false"/>
    <row r="1046861" customFormat="false" ht="12.8" hidden="false" customHeight="true" outlineLevel="0" collapsed="false"/>
    <row r="1046862" customFormat="false" ht="12.8" hidden="false" customHeight="true" outlineLevel="0" collapsed="false"/>
    <row r="1046863" customFormat="false" ht="12.8" hidden="false" customHeight="true" outlineLevel="0" collapsed="false"/>
    <row r="1046864" customFormat="false" ht="12.8" hidden="false" customHeight="true" outlineLevel="0" collapsed="false"/>
    <row r="1046865" customFormat="false" ht="12.8" hidden="false" customHeight="true" outlineLevel="0" collapsed="false"/>
    <row r="1046866" customFormat="false" ht="12.8" hidden="false" customHeight="true" outlineLevel="0" collapsed="false"/>
    <row r="1046867" customFormat="false" ht="12.8" hidden="false" customHeight="true" outlineLevel="0" collapsed="false"/>
    <row r="1046868" customFormat="false" ht="12.8" hidden="false" customHeight="true" outlineLevel="0" collapsed="false"/>
    <row r="1046869" customFormat="false" ht="12.8" hidden="false" customHeight="true" outlineLevel="0" collapsed="false"/>
    <row r="1046870" customFormat="false" ht="12.8" hidden="false" customHeight="true" outlineLevel="0" collapsed="false"/>
    <row r="1046871" customFormat="false" ht="12.8" hidden="false" customHeight="true" outlineLevel="0" collapsed="false"/>
    <row r="1046872" customFormat="false" ht="12.8" hidden="false" customHeight="true" outlineLevel="0" collapsed="false"/>
    <row r="1046873" customFormat="false" ht="12.8" hidden="false" customHeight="true" outlineLevel="0" collapsed="false"/>
    <row r="1046874" customFormat="false" ht="12.8" hidden="false" customHeight="true" outlineLevel="0" collapsed="false"/>
    <row r="1046875" customFormat="false" ht="12.8" hidden="false" customHeight="true" outlineLevel="0" collapsed="false"/>
    <row r="1046876" customFormat="false" ht="12.8" hidden="false" customHeight="true" outlineLevel="0" collapsed="false"/>
    <row r="1046877" customFormat="false" ht="12.8" hidden="false" customHeight="true" outlineLevel="0" collapsed="false"/>
    <row r="1046878" customFormat="false" ht="12.8" hidden="false" customHeight="true" outlineLevel="0" collapsed="false"/>
    <row r="1046879" customFormat="false" ht="12.8" hidden="false" customHeight="true" outlineLevel="0" collapsed="false"/>
    <row r="1046880" customFormat="false" ht="12.8" hidden="false" customHeight="true" outlineLevel="0" collapsed="false"/>
    <row r="1046881" customFormat="false" ht="12.8" hidden="false" customHeight="true" outlineLevel="0" collapsed="false"/>
    <row r="1046882" customFormat="false" ht="12.8" hidden="false" customHeight="true" outlineLevel="0" collapsed="false"/>
    <row r="1046883" customFormat="false" ht="12.8" hidden="false" customHeight="true" outlineLevel="0" collapsed="false"/>
    <row r="1046884" customFormat="false" ht="12.8" hidden="false" customHeight="true" outlineLevel="0" collapsed="false"/>
    <row r="1046885" customFormat="false" ht="12.8" hidden="false" customHeight="true" outlineLevel="0" collapsed="false"/>
    <row r="1046886" customFormat="false" ht="12.8" hidden="false" customHeight="true" outlineLevel="0" collapsed="false"/>
    <row r="1046887" customFormat="false" ht="12.8" hidden="false" customHeight="true" outlineLevel="0" collapsed="false"/>
    <row r="1046888" customFormat="false" ht="12.8" hidden="false" customHeight="true" outlineLevel="0" collapsed="false"/>
    <row r="1046889" customFormat="false" ht="12.8" hidden="false" customHeight="true" outlineLevel="0" collapsed="false"/>
    <row r="1046890" customFormat="false" ht="12.8" hidden="false" customHeight="true" outlineLevel="0" collapsed="false"/>
    <row r="1046891" customFormat="false" ht="12.8" hidden="false" customHeight="true" outlineLevel="0" collapsed="false"/>
    <row r="1046892" customFormat="false" ht="12.8" hidden="false" customHeight="true" outlineLevel="0" collapsed="false"/>
    <row r="1046893" customFormat="false" ht="12.8" hidden="false" customHeight="true" outlineLevel="0" collapsed="false"/>
    <row r="1046894" customFormat="false" ht="12.8" hidden="false" customHeight="true" outlineLevel="0" collapsed="false"/>
    <row r="1046895" customFormat="false" ht="12.8" hidden="false" customHeight="true" outlineLevel="0" collapsed="false"/>
    <row r="1046896" customFormat="false" ht="12.8" hidden="false" customHeight="true" outlineLevel="0" collapsed="false"/>
    <row r="1046897" customFormat="false" ht="12.8" hidden="false" customHeight="true" outlineLevel="0" collapsed="false"/>
    <row r="1046898" customFormat="false" ht="12.8" hidden="false" customHeight="true" outlineLevel="0" collapsed="false"/>
    <row r="1046899" customFormat="false" ht="12.8" hidden="false" customHeight="true" outlineLevel="0" collapsed="false"/>
    <row r="1046900" customFormat="false" ht="12.8" hidden="false" customHeight="true" outlineLevel="0" collapsed="false"/>
    <row r="1046901" customFormat="false" ht="12.8" hidden="false" customHeight="true" outlineLevel="0" collapsed="false"/>
    <row r="1046902" customFormat="false" ht="12.8" hidden="false" customHeight="true" outlineLevel="0" collapsed="false"/>
    <row r="1046903" customFormat="false" ht="12.8" hidden="false" customHeight="true" outlineLevel="0" collapsed="false"/>
    <row r="1046904" customFormat="false" ht="12.8" hidden="false" customHeight="true" outlineLevel="0" collapsed="false"/>
    <row r="1046905" customFormat="false" ht="12.8" hidden="false" customHeight="true" outlineLevel="0" collapsed="false"/>
    <row r="1046906" customFormat="false" ht="12.8" hidden="false" customHeight="true" outlineLevel="0" collapsed="false"/>
    <row r="1046907" customFormat="false" ht="12.8" hidden="false" customHeight="true" outlineLevel="0" collapsed="false"/>
    <row r="1046908" customFormat="false" ht="12.8" hidden="false" customHeight="true" outlineLevel="0" collapsed="false"/>
    <row r="1046909" customFormat="false" ht="12.8" hidden="false" customHeight="true" outlineLevel="0" collapsed="false"/>
    <row r="1046910" customFormat="false" ht="12.8" hidden="false" customHeight="true" outlineLevel="0" collapsed="false"/>
    <row r="1046911" customFormat="false" ht="12.8" hidden="false" customHeight="true" outlineLevel="0" collapsed="false"/>
    <row r="1046912" customFormat="false" ht="12.8" hidden="false" customHeight="true" outlineLevel="0" collapsed="false"/>
    <row r="1046913" customFormat="false" ht="12.8" hidden="false" customHeight="true" outlineLevel="0" collapsed="false"/>
    <row r="1046914" customFormat="false" ht="12.8" hidden="false" customHeight="true" outlineLevel="0" collapsed="false"/>
    <row r="1046915" customFormat="false" ht="12.8" hidden="false" customHeight="true" outlineLevel="0" collapsed="false"/>
    <row r="1046916" customFormat="false" ht="12.8" hidden="false" customHeight="true" outlineLevel="0" collapsed="false"/>
    <row r="1046917" customFormat="false" ht="12.8" hidden="false" customHeight="true" outlineLevel="0" collapsed="false"/>
    <row r="1046918" customFormat="false" ht="12.8" hidden="false" customHeight="true" outlineLevel="0" collapsed="false"/>
    <row r="1046919" customFormat="false" ht="12.8" hidden="false" customHeight="true" outlineLevel="0" collapsed="false"/>
    <row r="1046920" customFormat="false" ht="12.8" hidden="false" customHeight="true" outlineLevel="0" collapsed="false"/>
    <row r="1046921" customFormat="false" ht="12.8" hidden="false" customHeight="true" outlineLevel="0" collapsed="false"/>
    <row r="1046922" customFormat="false" ht="12.8" hidden="false" customHeight="true" outlineLevel="0" collapsed="false"/>
    <row r="1046923" customFormat="false" ht="12.8" hidden="false" customHeight="true" outlineLevel="0" collapsed="false"/>
    <row r="1046924" customFormat="false" ht="12.8" hidden="false" customHeight="true" outlineLevel="0" collapsed="false"/>
    <row r="1046925" customFormat="false" ht="12.8" hidden="false" customHeight="true" outlineLevel="0" collapsed="false"/>
    <row r="1046926" customFormat="false" ht="12.8" hidden="false" customHeight="true" outlineLevel="0" collapsed="false"/>
    <row r="1046927" customFormat="false" ht="12.8" hidden="false" customHeight="true" outlineLevel="0" collapsed="false"/>
    <row r="1046928" customFormat="false" ht="12.8" hidden="false" customHeight="true" outlineLevel="0" collapsed="false"/>
    <row r="1046929" customFormat="false" ht="12.8" hidden="false" customHeight="true" outlineLevel="0" collapsed="false"/>
    <row r="1046930" customFormat="false" ht="12.8" hidden="false" customHeight="true" outlineLevel="0" collapsed="false"/>
    <row r="1046931" customFormat="false" ht="12.8" hidden="false" customHeight="true" outlineLevel="0" collapsed="false"/>
    <row r="1046932" customFormat="false" ht="12.8" hidden="false" customHeight="true" outlineLevel="0" collapsed="false"/>
    <row r="1046933" customFormat="false" ht="12.8" hidden="false" customHeight="true" outlineLevel="0" collapsed="false"/>
    <row r="1046934" customFormat="false" ht="12.8" hidden="false" customHeight="true" outlineLevel="0" collapsed="false"/>
    <row r="1046935" customFormat="false" ht="12.8" hidden="false" customHeight="true" outlineLevel="0" collapsed="false"/>
    <row r="1046936" customFormat="false" ht="12.8" hidden="false" customHeight="true" outlineLevel="0" collapsed="false"/>
    <row r="1046937" customFormat="false" ht="12.8" hidden="false" customHeight="true" outlineLevel="0" collapsed="false"/>
    <row r="1046938" customFormat="false" ht="12.8" hidden="false" customHeight="true" outlineLevel="0" collapsed="false"/>
    <row r="1046939" customFormat="false" ht="12.8" hidden="false" customHeight="true" outlineLevel="0" collapsed="false"/>
    <row r="1046940" customFormat="false" ht="12.8" hidden="false" customHeight="true" outlineLevel="0" collapsed="false"/>
    <row r="1046941" customFormat="false" ht="12.8" hidden="false" customHeight="true" outlineLevel="0" collapsed="false"/>
    <row r="1046942" customFormat="false" ht="12.8" hidden="false" customHeight="true" outlineLevel="0" collapsed="false"/>
    <row r="1046943" customFormat="false" ht="12.8" hidden="false" customHeight="true" outlineLevel="0" collapsed="false"/>
    <row r="1046944" customFormat="false" ht="12.8" hidden="false" customHeight="true" outlineLevel="0" collapsed="false"/>
    <row r="1046945" customFormat="false" ht="12.8" hidden="false" customHeight="true" outlineLevel="0" collapsed="false"/>
    <row r="1046946" customFormat="false" ht="12.8" hidden="false" customHeight="true" outlineLevel="0" collapsed="false"/>
    <row r="1046947" customFormat="false" ht="12.8" hidden="false" customHeight="true" outlineLevel="0" collapsed="false"/>
    <row r="1046948" customFormat="false" ht="12.8" hidden="false" customHeight="true" outlineLevel="0" collapsed="false"/>
    <row r="1046949" customFormat="false" ht="12.8" hidden="false" customHeight="true" outlineLevel="0" collapsed="false"/>
    <row r="1046950" customFormat="false" ht="12.8" hidden="false" customHeight="true" outlineLevel="0" collapsed="false"/>
    <row r="1046951" customFormat="false" ht="12.8" hidden="false" customHeight="true" outlineLevel="0" collapsed="false"/>
    <row r="1046952" customFormat="false" ht="12.8" hidden="false" customHeight="true" outlineLevel="0" collapsed="false"/>
    <row r="1046953" customFormat="false" ht="12.8" hidden="false" customHeight="true" outlineLevel="0" collapsed="false"/>
    <row r="1046954" customFormat="false" ht="12.8" hidden="false" customHeight="true" outlineLevel="0" collapsed="false"/>
    <row r="1046955" customFormat="false" ht="12.8" hidden="false" customHeight="true" outlineLevel="0" collapsed="false"/>
    <row r="1046956" customFormat="false" ht="12.8" hidden="false" customHeight="true" outlineLevel="0" collapsed="false"/>
    <row r="1046957" customFormat="false" ht="12.8" hidden="false" customHeight="true" outlineLevel="0" collapsed="false"/>
    <row r="1046958" customFormat="false" ht="12.8" hidden="false" customHeight="true" outlineLevel="0" collapsed="false"/>
    <row r="1046959" customFormat="false" ht="12.8" hidden="false" customHeight="true" outlineLevel="0" collapsed="false"/>
    <row r="1046960" customFormat="false" ht="12.8" hidden="false" customHeight="true" outlineLevel="0" collapsed="false"/>
    <row r="1046961" customFormat="false" ht="12.8" hidden="false" customHeight="true" outlineLevel="0" collapsed="false"/>
    <row r="1046962" customFormat="false" ht="12.8" hidden="false" customHeight="true" outlineLevel="0" collapsed="false"/>
    <row r="1046963" customFormat="false" ht="12.8" hidden="false" customHeight="true" outlineLevel="0" collapsed="false"/>
    <row r="1046964" customFormat="false" ht="12.8" hidden="false" customHeight="true" outlineLevel="0" collapsed="false"/>
    <row r="1046965" customFormat="false" ht="12.8" hidden="false" customHeight="true" outlineLevel="0" collapsed="false"/>
    <row r="1046966" customFormat="false" ht="12.8" hidden="false" customHeight="true" outlineLevel="0" collapsed="false"/>
    <row r="1046967" customFormat="false" ht="12.8" hidden="false" customHeight="true" outlineLevel="0" collapsed="false"/>
    <row r="1046968" customFormat="false" ht="12.8" hidden="false" customHeight="true" outlineLevel="0" collapsed="false"/>
    <row r="1046969" customFormat="false" ht="12.8" hidden="false" customHeight="true" outlineLevel="0" collapsed="false"/>
    <row r="1046970" customFormat="false" ht="12.8" hidden="false" customHeight="true" outlineLevel="0" collapsed="false"/>
    <row r="1046971" customFormat="false" ht="12.8" hidden="false" customHeight="true" outlineLevel="0" collapsed="false"/>
    <row r="1046972" customFormat="false" ht="12.8" hidden="false" customHeight="true" outlineLevel="0" collapsed="false"/>
    <row r="1046973" customFormat="false" ht="12.8" hidden="false" customHeight="true" outlineLevel="0" collapsed="false"/>
    <row r="1046974" customFormat="false" ht="12.8" hidden="false" customHeight="true" outlineLevel="0" collapsed="false"/>
    <row r="1046975" customFormat="false" ht="12.8" hidden="false" customHeight="true" outlineLevel="0" collapsed="false"/>
    <row r="1046976" customFormat="false" ht="12.8" hidden="false" customHeight="true" outlineLevel="0" collapsed="false"/>
    <row r="1046977" customFormat="false" ht="12.8" hidden="false" customHeight="true" outlineLevel="0" collapsed="false"/>
    <row r="1046978" customFormat="false" ht="12.8" hidden="false" customHeight="true" outlineLevel="0" collapsed="false"/>
    <row r="1046979" customFormat="false" ht="12.8" hidden="false" customHeight="true" outlineLevel="0" collapsed="false"/>
    <row r="1046980" customFormat="false" ht="12.8" hidden="false" customHeight="true" outlineLevel="0" collapsed="false"/>
    <row r="1046981" customFormat="false" ht="12.8" hidden="false" customHeight="true" outlineLevel="0" collapsed="false"/>
    <row r="1046982" customFormat="false" ht="12.8" hidden="false" customHeight="true" outlineLevel="0" collapsed="false"/>
    <row r="1046983" customFormat="false" ht="12.8" hidden="false" customHeight="true" outlineLevel="0" collapsed="false"/>
    <row r="1046984" customFormat="false" ht="12.8" hidden="false" customHeight="true" outlineLevel="0" collapsed="false"/>
    <row r="1046985" customFormat="false" ht="12.8" hidden="false" customHeight="true" outlineLevel="0" collapsed="false"/>
    <row r="1046986" customFormat="false" ht="12.8" hidden="false" customHeight="true" outlineLevel="0" collapsed="false"/>
    <row r="1046987" customFormat="false" ht="12.8" hidden="false" customHeight="true" outlineLevel="0" collapsed="false"/>
    <row r="1046988" customFormat="false" ht="12.8" hidden="false" customHeight="true" outlineLevel="0" collapsed="false"/>
    <row r="1046989" customFormat="false" ht="12.8" hidden="false" customHeight="true" outlineLevel="0" collapsed="false"/>
    <row r="1046990" customFormat="false" ht="12.8" hidden="false" customHeight="true" outlineLevel="0" collapsed="false"/>
    <row r="1046991" customFormat="false" ht="12.8" hidden="false" customHeight="true" outlineLevel="0" collapsed="false"/>
    <row r="1046992" customFormat="false" ht="12.8" hidden="false" customHeight="true" outlineLevel="0" collapsed="false"/>
    <row r="1046993" customFormat="false" ht="12.8" hidden="false" customHeight="true" outlineLevel="0" collapsed="false"/>
    <row r="1046994" customFormat="false" ht="12.8" hidden="false" customHeight="true" outlineLevel="0" collapsed="false"/>
    <row r="1046995" customFormat="false" ht="12.8" hidden="false" customHeight="true" outlineLevel="0" collapsed="false"/>
    <row r="1046996" customFormat="false" ht="12.8" hidden="false" customHeight="true" outlineLevel="0" collapsed="false"/>
    <row r="1046997" customFormat="false" ht="12.8" hidden="false" customHeight="true" outlineLevel="0" collapsed="false"/>
    <row r="1046998" customFormat="false" ht="12.8" hidden="false" customHeight="true" outlineLevel="0" collapsed="false"/>
    <row r="1046999" customFormat="false" ht="12.8" hidden="false" customHeight="true" outlineLevel="0" collapsed="false"/>
    <row r="1047000" customFormat="false" ht="12.8" hidden="false" customHeight="true" outlineLevel="0" collapsed="false"/>
    <row r="1047001" customFormat="false" ht="12.8" hidden="false" customHeight="true" outlineLevel="0" collapsed="false"/>
    <row r="1047002" customFormat="false" ht="12.8" hidden="false" customHeight="true" outlineLevel="0" collapsed="false"/>
    <row r="1047003" customFormat="false" ht="12.8" hidden="false" customHeight="true" outlineLevel="0" collapsed="false"/>
    <row r="1047004" customFormat="false" ht="12.8" hidden="false" customHeight="true" outlineLevel="0" collapsed="false"/>
    <row r="1047005" customFormat="false" ht="12.8" hidden="false" customHeight="true" outlineLevel="0" collapsed="false"/>
    <row r="1047006" customFormat="false" ht="12.8" hidden="false" customHeight="true" outlineLevel="0" collapsed="false"/>
    <row r="1047007" customFormat="false" ht="12.8" hidden="false" customHeight="true" outlineLevel="0" collapsed="false"/>
    <row r="1047008" customFormat="false" ht="12.8" hidden="false" customHeight="true" outlineLevel="0" collapsed="false"/>
    <row r="1047009" customFormat="false" ht="12.8" hidden="false" customHeight="true" outlineLevel="0" collapsed="false"/>
    <row r="1047010" customFormat="false" ht="12.8" hidden="false" customHeight="true" outlineLevel="0" collapsed="false"/>
    <row r="1047011" customFormat="false" ht="12.8" hidden="false" customHeight="true" outlineLevel="0" collapsed="false"/>
    <row r="1047012" customFormat="false" ht="12.8" hidden="false" customHeight="true" outlineLevel="0" collapsed="false"/>
    <row r="1047013" customFormat="false" ht="12.8" hidden="false" customHeight="true" outlineLevel="0" collapsed="false"/>
    <row r="1047014" customFormat="false" ht="12.8" hidden="false" customHeight="true" outlineLevel="0" collapsed="false"/>
    <row r="1047015" customFormat="false" ht="12.8" hidden="false" customHeight="true" outlineLevel="0" collapsed="false"/>
    <row r="1047016" customFormat="false" ht="12.8" hidden="false" customHeight="true" outlineLevel="0" collapsed="false"/>
    <row r="1047017" customFormat="false" ht="12.8" hidden="false" customHeight="true" outlineLevel="0" collapsed="false"/>
    <row r="1047018" customFormat="false" ht="12.8" hidden="false" customHeight="true" outlineLevel="0" collapsed="false"/>
    <row r="1047019" customFormat="false" ht="12.8" hidden="false" customHeight="true" outlineLevel="0" collapsed="false"/>
    <row r="1047020" customFormat="false" ht="12.8" hidden="false" customHeight="true" outlineLevel="0" collapsed="false"/>
    <row r="1047021" customFormat="false" ht="12.8" hidden="false" customHeight="true" outlineLevel="0" collapsed="false"/>
    <row r="1047022" customFormat="false" ht="12.8" hidden="false" customHeight="true" outlineLevel="0" collapsed="false"/>
    <row r="1047023" customFormat="false" ht="12.8" hidden="false" customHeight="true" outlineLevel="0" collapsed="false"/>
    <row r="1047024" customFormat="false" ht="12.8" hidden="false" customHeight="true" outlineLevel="0" collapsed="false"/>
    <row r="1047025" customFormat="false" ht="12.8" hidden="false" customHeight="true" outlineLevel="0" collapsed="false"/>
    <row r="1047026" customFormat="false" ht="12.8" hidden="false" customHeight="true" outlineLevel="0" collapsed="false"/>
    <row r="1047027" customFormat="false" ht="12.8" hidden="false" customHeight="true" outlineLevel="0" collapsed="false"/>
    <row r="1047028" customFormat="false" ht="12.8" hidden="false" customHeight="true" outlineLevel="0" collapsed="false"/>
    <row r="1047029" customFormat="false" ht="12.8" hidden="false" customHeight="true" outlineLevel="0" collapsed="false"/>
    <row r="1047030" customFormat="false" ht="12.8" hidden="false" customHeight="true" outlineLevel="0" collapsed="false"/>
    <row r="1047031" customFormat="false" ht="12.8" hidden="false" customHeight="true" outlineLevel="0" collapsed="false"/>
    <row r="1047032" customFormat="false" ht="12.8" hidden="false" customHeight="true" outlineLevel="0" collapsed="false"/>
    <row r="1047033" customFormat="false" ht="12.8" hidden="false" customHeight="true" outlineLevel="0" collapsed="false"/>
    <row r="1047034" customFormat="false" ht="12.8" hidden="false" customHeight="true" outlineLevel="0" collapsed="false"/>
    <row r="1047035" customFormat="false" ht="12.8" hidden="false" customHeight="true" outlineLevel="0" collapsed="false"/>
    <row r="1047036" customFormat="false" ht="12.8" hidden="false" customHeight="true" outlineLevel="0" collapsed="false"/>
    <row r="1047037" customFormat="false" ht="12.8" hidden="false" customHeight="true" outlineLevel="0" collapsed="false"/>
    <row r="1047038" customFormat="false" ht="12.8" hidden="false" customHeight="true" outlineLevel="0" collapsed="false"/>
    <row r="1047039" customFormat="false" ht="12.8" hidden="false" customHeight="true" outlineLevel="0" collapsed="false"/>
    <row r="1047040" customFormat="false" ht="12.8" hidden="false" customHeight="true" outlineLevel="0" collapsed="false"/>
    <row r="1047041" customFormat="false" ht="12.8" hidden="false" customHeight="true" outlineLevel="0" collapsed="false"/>
    <row r="1047042" customFormat="false" ht="12.8" hidden="false" customHeight="true" outlineLevel="0" collapsed="false"/>
    <row r="1047043" customFormat="false" ht="12.8" hidden="false" customHeight="true" outlineLevel="0" collapsed="false"/>
    <row r="1047044" customFormat="false" ht="12.8" hidden="false" customHeight="true" outlineLevel="0" collapsed="false"/>
    <row r="1047045" customFormat="false" ht="12.8" hidden="false" customHeight="true" outlineLevel="0" collapsed="false"/>
    <row r="1047046" customFormat="false" ht="12.8" hidden="false" customHeight="true" outlineLevel="0" collapsed="false"/>
    <row r="1047047" customFormat="false" ht="12.8" hidden="false" customHeight="true" outlineLevel="0" collapsed="false"/>
    <row r="1047048" customFormat="false" ht="12.8" hidden="false" customHeight="true" outlineLevel="0" collapsed="false"/>
    <row r="1047049" customFormat="false" ht="12.8" hidden="false" customHeight="true" outlineLevel="0" collapsed="false"/>
    <row r="1047050" customFormat="false" ht="12.8" hidden="false" customHeight="true" outlineLevel="0" collapsed="false"/>
    <row r="1047051" customFormat="false" ht="12.8" hidden="false" customHeight="true" outlineLevel="0" collapsed="false"/>
    <row r="1047052" customFormat="false" ht="12.8" hidden="false" customHeight="true" outlineLevel="0" collapsed="false"/>
    <row r="1047053" customFormat="false" ht="12.8" hidden="false" customHeight="true" outlineLevel="0" collapsed="false"/>
    <row r="1047054" customFormat="false" ht="12.8" hidden="false" customHeight="true" outlineLevel="0" collapsed="false"/>
    <row r="1047055" customFormat="false" ht="12.8" hidden="false" customHeight="true" outlineLevel="0" collapsed="false"/>
    <row r="1047056" customFormat="false" ht="12.8" hidden="false" customHeight="true" outlineLevel="0" collapsed="false"/>
    <row r="1047057" customFormat="false" ht="12.8" hidden="false" customHeight="true" outlineLevel="0" collapsed="false"/>
    <row r="1047058" customFormat="false" ht="12.8" hidden="false" customHeight="true" outlineLevel="0" collapsed="false"/>
    <row r="1047059" customFormat="false" ht="12.8" hidden="false" customHeight="true" outlineLevel="0" collapsed="false"/>
    <row r="1047060" customFormat="false" ht="12.8" hidden="false" customHeight="true" outlineLevel="0" collapsed="false"/>
    <row r="1047061" customFormat="false" ht="12.8" hidden="false" customHeight="true" outlineLevel="0" collapsed="false"/>
    <row r="1047062" customFormat="false" ht="12.8" hidden="false" customHeight="true" outlineLevel="0" collapsed="false"/>
    <row r="1047063" customFormat="false" ht="12.8" hidden="false" customHeight="true" outlineLevel="0" collapsed="false"/>
    <row r="1047064" customFormat="false" ht="12.8" hidden="false" customHeight="true" outlineLevel="0" collapsed="false"/>
    <row r="1047065" customFormat="false" ht="12.8" hidden="false" customHeight="true" outlineLevel="0" collapsed="false"/>
    <row r="1047066" customFormat="false" ht="12.8" hidden="false" customHeight="true" outlineLevel="0" collapsed="false"/>
    <row r="1047067" customFormat="false" ht="12.8" hidden="false" customHeight="true" outlineLevel="0" collapsed="false"/>
    <row r="1047068" customFormat="false" ht="12.8" hidden="false" customHeight="true" outlineLevel="0" collapsed="false"/>
    <row r="1047069" customFormat="false" ht="12.8" hidden="false" customHeight="true" outlineLevel="0" collapsed="false"/>
    <row r="1047070" customFormat="false" ht="12.8" hidden="false" customHeight="true" outlineLevel="0" collapsed="false"/>
    <row r="1047071" customFormat="false" ht="12.8" hidden="false" customHeight="true" outlineLevel="0" collapsed="false"/>
    <row r="1047072" customFormat="false" ht="12.8" hidden="false" customHeight="true" outlineLevel="0" collapsed="false"/>
    <row r="1047073" customFormat="false" ht="12.8" hidden="false" customHeight="true" outlineLevel="0" collapsed="false"/>
    <row r="1047074" customFormat="false" ht="12.8" hidden="false" customHeight="true" outlineLevel="0" collapsed="false"/>
    <row r="1047075" customFormat="false" ht="12.8" hidden="false" customHeight="true" outlineLevel="0" collapsed="false"/>
    <row r="1047076" customFormat="false" ht="12.8" hidden="false" customHeight="true" outlineLevel="0" collapsed="false"/>
    <row r="1047077" customFormat="false" ht="12.8" hidden="false" customHeight="true" outlineLevel="0" collapsed="false"/>
    <row r="1047078" customFormat="false" ht="12.8" hidden="false" customHeight="true" outlineLevel="0" collapsed="false"/>
    <row r="1047079" customFormat="false" ht="12.8" hidden="false" customHeight="true" outlineLevel="0" collapsed="false"/>
    <row r="1047080" customFormat="false" ht="12.8" hidden="false" customHeight="true" outlineLevel="0" collapsed="false"/>
    <row r="1047081" customFormat="false" ht="12.8" hidden="false" customHeight="true" outlineLevel="0" collapsed="false"/>
    <row r="1047082" customFormat="false" ht="12.8" hidden="false" customHeight="true" outlineLevel="0" collapsed="false"/>
    <row r="1047083" customFormat="false" ht="12.8" hidden="false" customHeight="true" outlineLevel="0" collapsed="false"/>
    <row r="1047084" customFormat="false" ht="12.8" hidden="false" customHeight="true" outlineLevel="0" collapsed="false"/>
    <row r="1047085" customFormat="false" ht="12.8" hidden="false" customHeight="true" outlineLevel="0" collapsed="false"/>
    <row r="1047086" customFormat="false" ht="12.8" hidden="false" customHeight="true" outlineLevel="0" collapsed="false"/>
    <row r="1047087" customFormat="false" ht="12.8" hidden="false" customHeight="true" outlineLevel="0" collapsed="false"/>
    <row r="1047088" customFormat="false" ht="12.8" hidden="false" customHeight="true" outlineLevel="0" collapsed="false"/>
    <row r="1047089" customFormat="false" ht="12.8" hidden="false" customHeight="true" outlineLevel="0" collapsed="false"/>
    <row r="1047090" customFormat="false" ht="12.8" hidden="false" customHeight="true" outlineLevel="0" collapsed="false"/>
    <row r="1047091" customFormat="false" ht="12.8" hidden="false" customHeight="true" outlineLevel="0" collapsed="false"/>
    <row r="1047092" customFormat="false" ht="12.8" hidden="false" customHeight="true" outlineLevel="0" collapsed="false"/>
    <row r="1047093" customFormat="false" ht="12.8" hidden="false" customHeight="true" outlineLevel="0" collapsed="false"/>
    <row r="1047094" customFormat="false" ht="12.8" hidden="false" customHeight="true" outlineLevel="0" collapsed="false"/>
    <row r="1047095" customFormat="false" ht="12.8" hidden="false" customHeight="true" outlineLevel="0" collapsed="false"/>
    <row r="1047096" customFormat="false" ht="12.8" hidden="false" customHeight="true" outlineLevel="0" collapsed="false"/>
    <row r="1047097" customFormat="false" ht="12.8" hidden="false" customHeight="true" outlineLevel="0" collapsed="false"/>
    <row r="1047098" customFormat="false" ht="12.8" hidden="false" customHeight="true" outlineLevel="0" collapsed="false"/>
    <row r="1047099" customFormat="false" ht="12.8" hidden="false" customHeight="true" outlineLevel="0" collapsed="false"/>
    <row r="1047100" customFormat="false" ht="12.8" hidden="false" customHeight="true" outlineLevel="0" collapsed="false"/>
    <row r="1047101" customFormat="false" ht="12.8" hidden="false" customHeight="true" outlineLevel="0" collapsed="false"/>
    <row r="1047102" customFormat="false" ht="12.8" hidden="false" customHeight="true" outlineLevel="0" collapsed="false"/>
    <row r="1047103" customFormat="false" ht="12.8" hidden="false" customHeight="true" outlineLevel="0" collapsed="false"/>
    <row r="1047104" customFormat="false" ht="12.8" hidden="false" customHeight="true" outlineLevel="0" collapsed="false"/>
    <row r="1047105" customFormat="false" ht="12.8" hidden="false" customHeight="true" outlineLevel="0" collapsed="false"/>
    <row r="1047106" customFormat="false" ht="12.8" hidden="false" customHeight="true" outlineLevel="0" collapsed="false"/>
    <row r="1047107" customFormat="false" ht="12.8" hidden="false" customHeight="true" outlineLevel="0" collapsed="false"/>
    <row r="1047108" customFormat="false" ht="12.8" hidden="false" customHeight="true" outlineLevel="0" collapsed="false"/>
    <row r="1047109" customFormat="false" ht="12.8" hidden="false" customHeight="true" outlineLevel="0" collapsed="false"/>
    <row r="1047110" customFormat="false" ht="12.8" hidden="false" customHeight="true" outlineLevel="0" collapsed="false"/>
    <row r="1047111" customFormat="false" ht="12.8" hidden="false" customHeight="true" outlineLevel="0" collapsed="false"/>
    <row r="1047112" customFormat="false" ht="12.8" hidden="false" customHeight="true" outlineLevel="0" collapsed="false"/>
    <row r="1047113" customFormat="false" ht="12.8" hidden="false" customHeight="true" outlineLevel="0" collapsed="false"/>
    <row r="1047114" customFormat="false" ht="12.8" hidden="false" customHeight="true" outlineLevel="0" collapsed="false"/>
    <row r="1047115" customFormat="false" ht="12.8" hidden="false" customHeight="true" outlineLevel="0" collapsed="false"/>
    <row r="1047116" customFormat="false" ht="12.8" hidden="false" customHeight="true" outlineLevel="0" collapsed="false"/>
    <row r="1047117" customFormat="false" ht="12.8" hidden="false" customHeight="true" outlineLevel="0" collapsed="false"/>
    <row r="1047118" customFormat="false" ht="12.8" hidden="false" customHeight="true" outlineLevel="0" collapsed="false"/>
    <row r="1047119" customFormat="false" ht="12.8" hidden="false" customHeight="true" outlineLevel="0" collapsed="false"/>
    <row r="1047120" customFormat="false" ht="12.8" hidden="false" customHeight="true" outlineLevel="0" collapsed="false"/>
    <row r="1047121" customFormat="false" ht="12.8" hidden="false" customHeight="true" outlineLevel="0" collapsed="false"/>
    <row r="1047122" customFormat="false" ht="12.8" hidden="false" customHeight="true" outlineLevel="0" collapsed="false"/>
    <row r="1047123" customFormat="false" ht="12.8" hidden="false" customHeight="true" outlineLevel="0" collapsed="false"/>
    <row r="1047124" customFormat="false" ht="12.8" hidden="false" customHeight="true" outlineLevel="0" collapsed="false"/>
    <row r="1047125" customFormat="false" ht="12.8" hidden="false" customHeight="true" outlineLevel="0" collapsed="false"/>
    <row r="1047126" customFormat="false" ht="12.8" hidden="false" customHeight="true" outlineLevel="0" collapsed="false"/>
    <row r="1047127" customFormat="false" ht="12.8" hidden="false" customHeight="true" outlineLevel="0" collapsed="false"/>
    <row r="1047128" customFormat="false" ht="12.8" hidden="false" customHeight="true" outlineLevel="0" collapsed="false"/>
    <row r="1047129" customFormat="false" ht="12.8" hidden="false" customHeight="true" outlineLevel="0" collapsed="false"/>
    <row r="1047130" customFormat="false" ht="12.8" hidden="false" customHeight="true" outlineLevel="0" collapsed="false"/>
    <row r="1047131" customFormat="false" ht="12.8" hidden="false" customHeight="true" outlineLevel="0" collapsed="false"/>
    <row r="1047132" customFormat="false" ht="12.8" hidden="false" customHeight="true" outlineLevel="0" collapsed="false"/>
    <row r="1047133" customFormat="false" ht="12.8" hidden="false" customHeight="true" outlineLevel="0" collapsed="false"/>
    <row r="1047134" customFormat="false" ht="12.8" hidden="false" customHeight="true" outlineLevel="0" collapsed="false"/>
    <row r="1047135" customFormat="false" ht="12.8" hidden="false" customHeight="true" outlineLevel="0" collapsed="false"/>
    <row r="1047136" customFormat="false" ht="12.8" hidden="false" customHeight="true" outlineLevel="0" collapsed="false"/>
    <row r="1047137" customFormat="false" ht="12.8" hidden="false" customHeight="true" outlineLevel="0" collapsed="false"/>
    <row r="1047138" customFormat="false" ht="12.8" hidden="false" customHeight="true" outlineLevel="0" collapsed="false"/>
    <row r="1047139" customFormat="false" ht="12.8" hidden="false" customHeight="true" outlineLevel="0" collapsed="false"/>
    <row r="1047140" customFormat="false" ht="12.8" hidden="false" customHeight="true" outlineLevel="0" collapsed="false"/>
    <row r="1047141" customFormat="false" ht="12.8" hidden="false" customHeight="true" outlineLevel="0" collapsed="false"/>
    <row r="1047142" customFormat="false" ht="12.8" hidden="false" customHeight="true" outlineLevel="0" collapsed="false"/>
    <row r="1047143" customFormat="false" ht="12.8" hidden="false" customHeight="true" outlineLevel="0" collapsed="false"/>
    <row r="1047144" customFormat="false" ht="12.8" hidden="false" customHeight="true" outlineLevel="0" collapsed="false"/>
    <row r="1047145" customFormat="false" ht="12.8" hidden="false" customHeight="true" outlineLevel="0" collapsed="false"/>
    <row r="1047146" customFormat="false" ht="12.8" hidden="false" customHeight="true" outlineLevel="0" collapsed="false"/>
    <row r="1047147" customFormat="false" ht="12.8" hidden="false" customHeight="true" outlineLevel="0" collapsed="false"/>
    <row r="1047148" customFormat="false" ht="12.8" hidden="false" customHeight="true" outlineLevel="0" collapsed="false"/>
    <row r="1047149" customFormat="false" ht="12.8" hidden="false" customHeight="true" outlineLevel="0" collapsed="false"/>
    <row r="1047150" customFormat="false" ht="12.8" hidden="false" customHeight="true" outlineLevel="0" collapsed="false"/>
    <row r="1047151" customFormat="false" ht="12.8" hidden="false" customHeight="true" outlineLevel="0" collapsed="false"/>
    <row r="1047152" customFormat="false" ht="12.8" hidden="false" customHeight="true" outlineLevel="0" collapsed="false"/>
    <row r="1047153" customFormat="false" ht="12.8" hidden="false" customHeight="true" outlineLevel="0" collapsed="false"/>
    <row r="1047154" customFormat="false" ht="12.8" hidden="false" customHeight="true" outlineLevel="0" collapsed="false"/>
    <row r="1047155" customFormat="false" ht="12.8" hidden="false" customHeight="true" outlineLevel="0" collapsed="false"/>
    <row r="1047156" customFormat="false" ht="12.8" hidden="false" customHeight="true" outlineLevel="0" collapsed="false"/>
    <row r="1047157" customFormat="false" ht="12.8" hidden="false" customHeight="true" outlineLevel="0" collapsed="false"/>
    <row r="1047158" customFormat="false" ht="12.8" hidden="false" customHeight="true" outlineLevel="0" collapsed="false"/>
    <row r="1047159" customFormat="false" ht="12.8" hidden="false" customHeight="true" outlineLevel="0" collapsed="false"/>
    <row r="1047160" customFormat="false" ht="12.8" hidden="false" customHeight="true" outlineLevel="0" collapsed="false"/>
    <row r="1047161" customFormat="false" ht="12.8" hidden="false" customHeight="true" outlineLevel="0" collapsed="false"/>
    <row r="1047162" customFormat="false" ht="12.8" hidden="false" customHeight="true" outlineLevel="0" collapsed="false"/>
    <row r="1047163" customFormat="false" ht="12.8" hidden="false" customHeight="true" outlineLevel="0" collapsed="false"/>
    <row r="1047164" customFormat="false" ht="12.8" hidden="false" customHeight="true" outlineLevel="0" collapsed="false"/>
    <row r="1047165" customFormat="false" ht="12.8" hidden="false" customHeight="true" outlineLevel="0" collapsed="false"/>
    <row r="1047166" customFormat="false" ht="12.8" hidden="false" customHeight="true" outlineLevel="0" collapsed="false"/>
    <row r="1047167" customFormat="false" ht="12.8" hidden="false" customHeight="true" outlineLevel="0" collapsed="false"/>
    <row r="1047168" customFormat="false" ht="12.8" hidden="false" customHeight="true" outlineLevel="0" collapsed="false"/>
    <row r="1047169" customFormat="false" ht="12.8" hidden="false" customHeight="true" outlineLevel="0" collapsed="false"/>
    <row r="1047170" customFormat="false" ht="12.8" hidden="false" customHeight="true" outlineLevel="0" collapsed="false"/>
    <row r="1047171" customFormat="false" ht="12.8" hidden="false" customHeight="true" outlineLevel="0" collapsed="false"/>
    <row r="1047172" customFormat="false" ht="12.8" hidden="false" customHeight="true" outlineLevel="0" collapsed="false"/>
    <row r="1047173" customFormat="false" ht="12.8" hidden="false" customHeight="true" outlineLevel="0" collapsed="false"/>
    <row r="1047174" customFormat="false" ht="12.8" hidden="false" customHeight="true" outlineLevel="0" collapsed="false"/>
    <row r="1047175" customFormat="false" ht="12.8" hidden="false" customHeight="true" outlineLevel="0" collapsed="false"/>
    <row r="1047176" customFormat="false" ht="12.8" hidden="false" customHeight="true" outlineLevel="0" collapsed="false"/>
    <row r="1047177" customFormat="false" ht="12.8" hidden="false" customHeight="true" outlineLevel="0" collapsed="false"/>
    <row r="1047178" customFormat="false" ht="12.8" hidden="false" customHeight="true" outlineLevel="0" collapsed="false"/>
    <row r="1047179" customFormat="false" ht="12.8" hidden="false" customHeight="true" outlineLevel="0" collapsed="false"/>
    <row r="1047180" customFormat="false" ht="12.8" hidden="false" customHeight="true" outlineLevel="0" collapsed="false"/>
    <row r="1047181" customFormat="false" ht="12.8" hidden="false" customHeight="true" outlineLevel="0" collapsed="false"/>
    <row r="1047182" customFormat="false" ht="12.8" hidden="false" customHeight="true" outlineLevel="0" collapsed="false"/>
    <row r="1047183" customFormat="false" ht="12.8" hidden="false" customHeight="true" outlineLevel="0" collapsed="false"/>
    <row r="1047184" customFormat="false" ht="12.8" hidden="false" customHeight="true" outlineLevel="0" collapsed="false"/>
    <row r="1047185" customFormat="false" ht="12.8" hidden="false" customHeight="true" outlineLevel="0" collapsed="false"/>
    <row r="1047186" customFormat="false" ht="12.8" hidden="false" customHeight="true" outlineLevel="0" collapsed="false"/>
    <row r="1047187" customFormat="false" ht="12.8" hidden="false" customHeight="true" outlineLevel="0" collapsed="false"/>
    <row r="1047188" customFormat="false" ht="12.8" hidden="false" customHeight="true" outlineLevel="0" collapsed="false"/>
    <row r="1047189" customFormat="false" ht="12.8" hidden="false" customHeight="true" outlineLevel="0" collapsed="false"/>
    <row r="1047190" customFormat="false" ht="12.8" hidden="false" customHeight="true" outlineLevel="0" collapsed="false"/>
    <row r="1047191" customFormat="false" ht="12.8" hidden="false" customHeight="true" outlineLevel="0" collapsed="false"/>
    <row r="1047192" customFormat="false" ht="12.8" hidden="false" customHeight="true" outlineLevel="0" collapsed="false"/>
    <row r="1047193" customFormat="false" ht="12.8" hidden="false" customHeight="true" outlineLevel="0" collapsed="false"/>
    <row r="1047194" customFormat="false" ht="12.8" hidden="false" customHeight="true" outlineLevel="0" collapsed="false"/>
    <row r="1047195" customFormat="false" ht="12.8" hidden="false" customHeight="true" outlineLevel="0" collapsed="false"/>
    <row r="1047196" customFormat="false" ht="12.8" hidden="false" customHeight="true" outlineLevel="0" collapsed="false"/>
    <row r="1047197" customFormat="false" ht="12.8" hidden="false" customHeight="true" outlineLevel="0" collapsed="false"/>
    <row r="1047198" customFormat="false" ht="12.8" hidden="false" customHeight="true" outlineLevel="0" collapsed="false"/>
    <row r="1047199" customFormat="false" ht="12.8" hidden="false" customHeight="true" outlineLevel="0" collapsed="false"/>
    <row r="1047200" customFormat="false" ht="12.8" hidden="false" customHeight="true" outlineLevel="0" collapsed="false"/>
    <row r="1047201" customFormat="false" ht="12.8" hidden="false" customHeight="true" outlineLevel="0" collapsed="false"/>
    <row r="1047202" customFormat="false" ht="12.8" hidden="false" customHeight="true" outlineLevel="0" collapsed="false"/>
    <row r="1047203" customFormat="false" ht="12.8" hidden="false" customHeight="true" outlineLevel="0" collapsed="false"/>
    <row r="1047204" customFormat="false" ht="12.8" hidden="false" customHeight="true" outlineLevel="0" collapsed="false"/>
    <row r="1047205" customFormat="false" ht="12.8" hidden="false" customHeight="true" outlineLevel="0" collapsed="false"/>
    <row r="1047206" customFormat="false" ht="12.8" hidden="false" customHeight="true" outlineLevel="0" collapsed="false"/>
    <row r="1047207" customFormat="false" ht="12.8" hidden="false" customHeight="true" outlineLevel="0" collapsed="false"/>
    <row r="1047208" customFormat="false" ht="12.8" hidden="false" customHeight="true" outlineLevel="0" collapsed="false"/>
    <row r="1047209" customFormat="false" ht="12.8" hidden="false" customHeight="true" outlineLevel="0" collapsed="false"/>
    <row r="1047210" customFormat="false" ht="12.8" hidden="false" customHeight="true" outlineLevel="0" collapsed="false"/>
    <row r="1047211" customFormat="false" ht="12.8" hidden="false" customHeight="true" outlineLevel="0" collapsed="false"/>
    <row r="1047212" customFormat="false" ht="12.8" hidden="false" customHeight="true" outlineLevel="0" collapsed="false"/>
    <row r="1047213" customFormat="false" ht="12.8" hidden="false" customHeight="true" outlineLevel="0" collapsed="false"/>
    <row r="1047214" customFormat="false" ht="12.8" hidden="false" customHeight="true" outlineLevel="0" collapsed="false"/>
    <row r="1047215" customFormat="false" ht="12.8" hidden="false" customHeight="true" outlineLevel="0" collapsed="false"/>
    <row r="1047216" customFormat="false" ht="12.8" hidden="false" customHeight="true" outlineLevel="0" collapsed="false"/>
    <row r="1047217" customFormat="false" ht="12.8" hidden="false" customHeight="true" outlineLevel="0" collapsed="false"/>
    <row r="1047218" customFormat="false" ht="12.8" hidden="false" customHeight="true" outlineLevel="0" collapsed="false"/>
    <row r="1047219" customFormat="false" ht="12.8" hidden="false" customHeight="true" outlineLevel="0" collapsed="false"/>
    <row r="1047220" customFormat="false" ht="12.8" hidden="false" customHeight="true" outlineLevel="0" collapsed="false"/>
    <row r="1047221" customFormat="false" ht="12.8" hidden="false" customHeight="true" outlineLevel="0" collapsed="false"/>
    <row r="1047222" customFormat="false" ht="12.8" hidden="false" customHeight="true" outlineLevel="0" collapsed="false"/>
    <row r="1047223" customFormat="false" ht="12.8" hidden="false" customHeight="true" outlineLevel="0" collapsed="false"/>
    <row r="1047224" customFormat="false" ht="12.8" hidden="false" customHeight="true" outlineLevel="0" collapsed="false"/>
    <row r="1047225" customFormat="false" ht="12.8" hidden="false" customHeight="true" outlineLevel="0" collapsed="false"/>
    <row r="1047226" customFormat="false" ht="12.8" hidden="false" customHeight="true" outlineLevel="0" collapsed="false"/>
    <row r="1047227" customFormat="false" ht="12.8" hidden="false" customHeight="true" outlineLevel="0" collapsed="false"/>
    <row r="1047228" customFormat="false" ht="12.8" hidden="false" customHeight="true" outlineLevel="0" collapsed="false"/>
    <row r="1047229" customFormat="false" ht="12.8" hidden="false" customHeight="true" outlineLevel="0" collapsed="false"/>
    <row r="1047230" customFormat="false" ht="12.8" hidden="false" customHeight="true" outlineLevel="0" collapsed="false"/>
    <row r="1047231" customFormat="false" ht="12.8" hidden="false" customHeight="true" outlineLevel="0" collapsed="false"/>
    <row r="1047232" customFormat="false" ht="12.8" hidden="false" customHeight="true" outlineLevel="0" collapsed="false"/>
    <row r="1047233" customFormat="false" ht="12.8" hidden="false" customHeight="true" outlineLevel="0" collapsed="false"/>
    <row r="1047234" customFormat="false" ht="12.8" hidden="false" customHeight="true" outlineLevel="0" collapsed="false"/>
    <row r="1047235" customFormat="false" ht="12.8" hidden="false" customHeight="true" outlineLevel="0" collapsed="false"/>
    <row r="1047236" customFormat="false" ht="12.8" hidden="false" customHeight="true" outlineLevel="0" collapsed="false"/>
    <row r="1047237" customFormat="false" ht="12.8" hidden="false" customHeight="true" outlineLevel="0" collapsed="false"/>
    <row r="1047238" customFormat="false" ht="12.8" hidden="false" customHeight="true" outlineLevel="0" collapsed="false"/>
    <row r="1047239" customFormat="false" ht="12.8" hidden="false" customHeight="true" outlineLevel="0" collapsed="false"/>
    <row r="1047240" customFormat="false" ht="12.8" hidden="false" customHeight="true" outlineLevel="0" collapsed="false"/>
    <row r="1047241" customFormat="false" ht="12.8" hidden="false" customHeight="true" outlineLevel="0" collapsed="false"/>
    <row r="1047242" customFormat="false" ht="12.8" hidden="false" customHeight="true" outlineLevel="0" collapsed="false"/>
    <row r="1047243" customFormat="false" ht="12.8" hidden="false" customHeight="true" outlineLevel="0" collapsed="false"/>
    <row r="1047244" customFormat="false" ht="12.8" hidden="false" customHeight="true" outlineLevel="0" collapsed="false"/>
    <row r="1047245" customFormat="false" ht="12.8" hidden="false" customHeight="true" outlineLevel="0" collapsed="false"/>
    <row r="1047246" customFormat="false" ht="12.8" hidden="false" customHeight="true" outlineLevel="0" collapsed="false"/>
    <row r="1047247" customFormat="false" ht="12.8" hidden="false" customHeight="true" outlineLevel="0" collapsed="false"/>
    <row r="1047248" customFormat="false" ht="12.8" hidden="false" customHeight="true" outlineLevel="0" collapsed="false"/>
    <row r="1047249" customFormat="false" ht="12.8" hidden="false" customHeight="true" outlineLevel="0" collapsed="false"/>
    <row r="1047250" customFormat="false" ht="12.8" hidden="false" customHeight="true" outlineLevel="0" collapsed="false"/>
    <row r="1047251" customFormat="false" ht="12.8" hidden="false" customHeight="true" outlineLevel="0" collapsed="false"/>
    <row r="1047252" customFormat="false" ht="12.8" hidden="false" customHeight="true" outlineLevel="0" collapsed="false"/>
    <row r="1047253" customFormat="false" ht="12.8" hidden="false" customHeight="true" outlineLevel="0" collapsed="false"/>
    <row r="1047254" customFormat="false" ht="12.8" hidden="false" customHeight="true" outlineLevel="0" collapsed="false"/>
    <row r="1047255" customFormat="false" ht="12.8" hidden="false" customHeight="true" outlineLevel="0" collapsed="false"/>
    <row r="1047256" customFormat="false" ht="12.8" hidden="false" customHeight="true" outlineLevel="0" collapsed="false"/>
    <row r="1047257" customFormat="false" ht="12.8" hidden="false" customHeight="true" outlineLevel="0" collapsed="false"/>
    <row r="1047258" customFormat="false" ht="12.8" hidden="false" customHeight="true" outlineLevel="0" collapsed="false"/>
    <row r="1047259" customFormat="false" ht="12.8" hidden="false" customHeight="true" outlineLevel="0" collapsed="false"/>
    <row r="1047260" customFormat="false" ht="12.8" hidden="false" customHeight="true" outlineLevel="0" collapsed="false"/>
    <row r="1047261" customFormat="false" ht="12.8" hidden="false" customHeight="true" outlineLevel="0" collapsed="false"/>
    <row r="1047262" customFormat="false" ht="12.8" hidden="false" customHeight="true" outlineLevel="0" collapsed="false"/>
    <row r="1047263" customFormat="false" ht="12.8" hidden="false" customHeight="true" outlineLevel="0" collapsed="false"/>
    <row r="1047264" customFormat="false" ht="12.8" hidden="false" customHeight="true" outlineLevel="0" collapsed="false"/>
    <row r="1047265" customFormat="false" ht="12.8" hidden="false" customHeight="true" outlineLevel="0" collapsed="false"/>
    <row r="1047266" customFormat="false" ht="12.8" hidden="false" customHeight="true" outlineLevel="0" collapsed="false"/>
    <row r="1047267" customFormat="false" ht="12.8" hidden="false" customHeight="true" outlineLevel="0" collapsed="false"/>
    <row r="1047268" customFormat="false" ht="12.8" hidden="false" customHeight="true" outlineLevel="0" collapsed="false"/>
    <row r="1047269" customFormat="false" ht="12.8" hidden="false" customHeight="true" outlineLevel="0" collapsed="false"/>
    <row r="1047270" customFormat="false" ht="12.8" hidden="false" customHeight="true" outlineLevel="0" collapsed="false"/>
    <row r="1047271" customFormat="false" ht="12.8" hidden="false" customHeight="true" outlineLevel="0" collapsed="false"/>
    <row r="1047272" customFormat="false" ht="12.8" hidden="false" customHeight="true" outlineLevel="0" collapsed="false"/>
    <row r="1047273" customFormat="false" ht="12.8" hidden="false" customHeight="true" outlineLevel="0" collapsed="false"/>
    <row r="1047274" customFormat="false" ht="12.8" hidden="false" customHeight="true" outlineLevel="0" collapsed="false"/>
    <row r="1047275" customFormat="false" ht="12.8" hidden="false" customHeight="true" outlineLevel="0" collapsed="false"/>
    <row r="1047276" customFormat="false" ht="12.8" hidden="false" customHeight="true" outlineLevel="0" collapsed="false"/>
    <row r="1047277" customFormat="false" ht="12.8" hidden="false" customHeight="true" outlineLevel="0" collapsed="false"/>
    <row r="1047278" customFormat="false" ht="12.8" hidden="false" customHeight="true" outlineLevel="0" collapsed="false"/>
    <row r="1047279" customFormat="false" ht="12.8" hidden="false" customHeight="true" outlineLevel="0" collapsed="false"/>
    <row r="1047280" customFormat="false" ht="12.8" hidden="false" customHeight="true" outlineLevel="0" collapsed="false"/>
    <row r="1047281" customFormat="false" ht="12.8" hidden="false" customHeight="true" outlineLevel="0" collapsed="false"/>
    <row r="1047282" customFormat="false" ht="12.8" hidden="false" customHeight="true" outlineLevel="0" collapsed="false"/>
    <row r="1047283" customFormat="false" ht="12.8" hidden="false" customHeight="true" outlineLevel="0" collapsed="false"/>
    <row r="1047284" customFormat="false" ht="12.8" hidden="false" customHeight="true" outlineLevel="0" collapsed="false"/>
    <row r="1047285" customFormat="false" ht="12.8" hidden="false" customHeight="true" outlineLevel="0" collapsed="false"/>
    <row r="1047286" customFormat="false" ht="12.8" hidden="false" customHeight="true" outlineLevel="0" collapsed="false"/>
    <row r="1047287" customFormat="false" ht="12.8" hidden="false" customHeight="true" outlineLevel="0" collapsed="false"/>
    <row r="1047288" customFormat="false" ht="12.8" hidden="false" customHeight="true" outlineLevel="0" collapsed="false"/>
    <row r="1047289" customFormat="false" ht="12.8" hidden="false" customHeight="true" outlineLevel="0" collapsed="false"/>
    <row r="1047290" customFormat="false" ht="12.8" hidden="false" customHeight="true" outlineLevel="0" collapsed="false"/>
    <row r="1047291" customFormat="false" ht="12.8" hidden="false" customHeight="true" outlineLevel="0" collapsed="false"/>
    <row r="1047292" customFormat="false" ht="12.8" hidden="false" customHeight="true" outlineLevel="0" collapsed="false"/>
    <row r="1047293" customFormat="false" ht="12.8" hidden="false" customHeight="true" outlineLevel="0" collapsed="false"/>
    <row r="1047294" customFormat="false" ht="12.8" hidden="false" customHeight="true" outlineLevel="0" collapsed="false"/>
    <row r="1047295" customFormat="false" ht="12.8" hidden="false" customHeight="true" outlineLevel="0" collapsed="false"/>
    <row r="1047296" customFormat="false" ht="12.8" hidden="false" customHeight="true" outlineLevel="0" collapsed="false"/>
    <row r="1047297" customFormat="false" ht="12.8" hidden="false" customHeight="true" outlineLevel="0" collapsed="false"/>
    <row r="1047298" customFormat="false" ht="12.8" hidden="false" customHeight="true" outlineLevel="0" collapsed="false"/>
    <row r="1047299" customFormat="false" ht="12.8" hidden="false" customHeight="true" outlineLevel="0" collapsed="false"/>
    <row r="1047300" customFormat="false" ht="12.8" hidden="false" customHeight="true" outlineLevel="0" collapsed="false"/>
    <row r="1047301" customFormat="false" ht="12.8" hidden="false" customHeight="true" outlineLevel="0" collapsed="false"/>
    <row r="1047302" customFormat="false" ht="12.8" hidden="false" customHeight="true" outlineLevel="0" collapsed="false"/>
    <row r="1047303" customFormat="false" ht="12.8" hidden="false" customHeight="true" outlineLevel="0" collapsed="false"/>
    <row r="1047304" customFormat="false" ht="12.8" hidden="false" customHeight="true" outlineLevel="0" collapsed="false"/>
    <row r="1047305" customFormat="false" ht="12.8" hidden="false" customHeight="true" outlineLevel="0" collapsed="false"/>
    <row r="1047306" customFormat="false" ht="12.8" hidden="false" customHeight="true" outlineLevel="0" collapsed="false"/>
    <row r="1047307" customFormat="false" ht="12.8" hidden="false" customHeight="true" outlineLevel="0" collapsed="false"/>
    <row r="1047308" customFormat="false" ht="12.8" hidden="false" customHeight="true" outlineLevel="0" collapsed="false"/>
    <row r="1047309" customFormat="false" ht="12.8" hidden="false" customHeight="true" outlineLevel="0" collapsed="false"/>
    <row r="1047310" customFormat="false" ht="12.8" hidden="false" customHeight="true" outlineLevel="0" collapsed="false"/>
    <row r="1047311" customFormat="false" ht="12.8" hidden="false" customHeight="true" outlineLevel="0" collapsed="false"/>
    <row r="1047312" customFormat="false" ht="12.8" hidden="false" customHeight="true" outlineLevel="0" collapsed="false"/>
    <row r="1047313" customFormat="false" ht="12.8" hidden="false" customHeight="true" outlineLevel="0" collapsed="false"/>
    <row r="1047314" customFormat="false" ht="12.8" hidden="false" customHeight="true" outlineLevel="0" collapsed="false"/>
    <row r="1047315" customFormat="false" ht="12.8" hidden="false" customHeight="true" outlineLevel="0" collapsed="false"/>
    <row r="1047316" customFormat="false" ht="12.8" hidden="false" customHeight="true" outlineLevel="0" collapsed="false"/>
    <row r="1047317" customFormat="false" ht="12.8" hidden="false" customHeight="true" outlineLevel="0" collapsed="false"/>
    <row r="1047318" customFormat="false" ht="12.8" hidden="false" customHeight="true" outlineLevel="0" collapsed="false"/>
    <row r="1047319" customFormat="false" ht="12.8" hidden="false" customHeight="true" outlineLevel="0" collapsed="false"/>
    <row r="1047320" customFormat="false" ht="12.8" hidden="false" customHeight="true" outlineLevel="0" collapsed="false"/>
    <row r="1047321" customFormat="false" ht="12.8" hidden="false" customHeight="true" outlineLevel="0" collapsed="false"/>
    <row r="1047322" customFormat="false" ht="12.8" hidden="false" customHeight="true" outlineLevel="0" collapsed="false"/>
    <row r="1047323" customFormat="false" ht="12.8" hidden="false" customHeight="true" outlineLevel="0" collapsed="false"/>
    <row r="1047324" customFormat="false" ht="12.8" hidden="false" customHeight="true" outlineLevel="0" collapsed="false"/>
    <row r="1047325" customFormat="false" ht="12.8" hidden="false" customHeight="true" outlineLevel="0" collapsed="false"/>
    <row r="1047326" customFormat="false" ht="12.8" hidden="false" customHeight="true" outlineLevel="0" collapsed="false"/>
    <row r="1047327" customFormat="false" ht="12.8" hidden="false" customHeight="true" outlineLevel="0" collapsed="false"/>
    <row r="1047328" customFormat="false" ht="12.8" hidden="false" customHeight="true" outlineLevel="0" collapsed="false"/>
    <row r="1047329" customFormat="false" ht="12.8" hidden="false" customHeight="true" outlineLevel="0" collapsed="false"/>
    <row r="1047330" customFormat="false" ht="12.8" hidden="false" customHeight="true" outlineLevel="0" collapsed="false"/>
    <row r="1047331" customFormat="false" ht="12.8" hidden="false" customHeight="true" outlineLevel="0" collapsed="false"/>
    <row r="1047332" customFormat="false" ht="12.8" hidden="false" customHeight="true" outlineLevel="0" collapsed="false"/>
    <row r="1047333" customFormat="false" ht="12.8" hidden="false" customHeight="true" outlineLevel="0" collapsed="false"/>
    <row r="1047334" customFormat="false" ht="12.8" hidden="false" customHeight="true" outlineLevel="0" collapsed="false"/>
    <row r="1047335" customFormat="false" ht="12.8" hidden="false" customHeight="true" outlineLevel="0" collapsed="false"/>
    <row r="1047336" customFormat="false" ht="12.8" hidden="false" customHeight="true" outlineLevel="0" collapsed="false"/>
    <row r="1047337" customFormat="false" ht="12.8" hidden="false" customHeight="true" outlineLevel="0" collapsed="false"/>
    <row r="1047338" customFormat="false" ht="12.8" hidden="false" customHeight="true" outlineLevel="0" collapsed="false"/>
    <row r="1047339" customFormat="false" ht="12.8" hidden="false" customHeight="true" outlineLevel="0" collapsed="false"/>
    <row r="1047340" customFormat="false" ht="12.8" hidden="false" customHeight="true" outlineLevel="0" collapsed="false"/>
    <row r="1047341" customFormat="false" ht="12.8" hidden="false" customHeight="true" outlineLevel="0" collapsed="false"/>
    <row r="1047342" customFormat="false" ht="12.8" hidden="false" customHeight="true" outlineLevel="0" collapsed="false"/>
    <row r="1047343" customFormat="false" ht="12.8" hidden="false" customHeight="true" outlineLevel="0" collapsed="false"/>
    <row r="1047344" customFormat="false" ht="12.8" hidden="false" customHeight="true" outlineLevel="0" collapsed="false"/>
    <row r="1047345" customFormat="false" ht="12.8" hidden="false" customHeight="true" outlineLevel="0" collapsed="false"/>
    <row r="1047346" customFormat="false" ht="12.8" hidden="false" customHeight="true" outlineLevel="0" collapsed="false"/>
    <row r="1047347" customFormat="false" ht="12.8" hidden="false" customHeight="true" outlineLevel="0" collapsed="false"/>
    <row r="1047348" customFormat="false" ht="12.8" hidden="false" customHeight="true" outlineLevel="0" collapsed="false"/>
    <row r="1047349" customFormat="false" ht="12.8" hidden="false" customHeight="true" outlineLevel="0" collapsed="false"/>
    <row r="1047350" customFormat="false" ht="12.8" hidden="false" customHeight="true" outlineLevel="0" collapsed="false"/>
    <row r="1047351" customFormat="false" ht="12.8" hidden="false" customHeight="true" outlineLevel="0" collapsed="false"/>
    <row r="1047352" customFormat="false" ht="12.8" hidden="false" customHeight="true" outlineLevel="0" collapsed="false"/>
    <row r="1047353" customFormat="false" ht="12.8" hidden="false" customHeight="true" outlineLevel="0" collapsed="false"/>
    <row r="1047354" customFormat="false" ht="12.8" hidden="false" customHeight="true" outlineLevel="0" collapsed="false"/>
    <row r="1047355" customFormat="false" ht="12.8" hidden="false" customHeight="true" outlineLevel="0" collapsed="false"/>
    <row r="1047356" customFormat="false" ht="12.8" hidden="false" customHeight="true" outlineLevel="0" collapsed="false"/>
    <row r="1047357" customFormat="false" ht="12.8" hidden="false" customHeight="true" outlineLevel="0" collapsed="false"/>
    <row r="1047358" customFormat="false" ht="12.8" hidden="false" customHeight="true" outlineLevel="0" collapsed="false"/>
    <row r="1047359" customFormat="false" ht="12.8" hidden="false" customHeight="true" outlineLevel="0" collapsed="false"/>
    <row r="1047360" customFormat="false" ht="12.8" hidden="false" customHeight="true" outlineLevel="0" collapsed="false"/>
    <row r="1047361" customFormat="false" ht="12.8" hidden="false" customHeight="true" outlineLevel="0" collapsed="false"/>
    <row r="1047362" customFormat="false" ht="12.8" hidden="false" customHeight="true" outlineLevel="0" collapsed="false"/>
    <row r="1047363" customFormat="false" ht="12.8" hidden="false" customHeight="true" outlineLevel="0" collapsed="false"/>
    <row r="1047364" customFormat="false" ht="12.8" hidden="false" customHeight="true" outlineLevel="0" collapsed="false"/>
    <row r="1047365" customFormat="false" ht="12.8" hidden="false" customHeight="true" outlineLevel="0" collapsed="false"/>
    <row r="1047366" customFormat="false" ht="12.8" hidden="false" customHeight="true" outlineLevel="0" collapsed="false"/>
    <row r="1047367" customFormat="false" ht="12.8" hidden="false" customHeight="true" outlineLevel="0" collapsed="false"/>
    <row r="1047368" customFormat="false" ht="12.8" hidden="false" customHeight="true" outlineLevel="0" collapsed="false"/>
    <row r="1047369" customFormat="false" ht="12.8" hidden="false" customHeight="true" outlineLevel="0" collapsed="false"/>
    <row r="1047370" customFormat="false" ht="12.8" hidden="false" customHeight="true" outlineLevel="0" collapsed="false"/>
    <row r="1047371" customFormat="false" ht="12.8" hidden="false" customHeight="true" outlineLevel="0" collapsed="false"/>
    <row r="1047372" customFormat="false" ht="12.8" hidden="false" customHeight="true" outlineLevel="0" collapsed="false"/>
    <row r="1047373" customFormat="false" ht="12.8" hidden="false" customHeight="true" outlineLevel="0" collapsed="false"/>
    <row r="1047374" customFormat="false" ht="12.8" hidden="false" customHeight="true" outlineLevel="0" collapsed="false"/>
    <row r="1047375" customFormat="false" ht="12.8" hidden="false" customHeight="true" outlineLevel="0" collapsed="false"/>
    <row r="1047376" customFormat="false" ht="12.8" hidden="false" customHeight="true" outlineLevel="0" collapsed="false"/>
    <row r="1047377" customFormat="false" ht="12.8" hidden="false" customHeight="true" outlineLevel="0" collapsed="false"/>
    <row r="1047378" customFormat="false" ht="12.8" hidden="false" customHeight="true" outlineLevel="0" collapsed="false"/>
    <row r="1047379" customFormat="false" ht="12.8" hidden="false" customHeight="true" outlineLevel="0" collapsed="false"/>
    <row r="1047380" customFormat="false" ht="12.8" hidden="false" customHeight="true" outlineLevel="0" collapsed="false"/>
    <row r="1047381" customFormat="false" ht="12.8" hidden="false" customHeight="true" outlineLevel="0" collapsed="false"/>
    <row r="1047382" customFormat="false" ht="12.8" hidden="false" customHeight="true" outlineLevel="0" collapsed="false"/>
    <row r="1047383" customFormat="false" ht="12.8" hidden="false" customHeight="true" outlineLevel="0" collapsed="false"/>
    <row r="1047384" customFormat="false" ht="12.8" hidden="false" customHeight="true" outlineLevel="0" collapsed="false"/>
    <row r="1047385" customFormat="false" ht="12.8" hidden="false" customHeight="true" outlineLevel="0" collapsed="false"/>
    <row r="1047386" customFormat="false" ht="12.8" hidden="false" customHeight="true" outlineLevel="0" collapsed="false"/>
    <row r="1047387" customFormat="false" ht="12.8" hidden="false" customHeight="true" outlineLevel="0" collapsed="false"/>
    <row r="1047388" customFormat="false" ht="12.8" hidden="false" customHeight="true" outlineLevel="0" collapsed="false"/>
    <row r="1047389" customFormat="false" ht="12.8" hidden="false" customHeight="true" outlineLevel="0" collapsed="false"/>
    <row r="1047390" customFormat="false" ht="12.8" hidden="false" customHeight="true" outlineLevel="0" collapsed="false"/>
    <row r="1047391" customFormat="false" ht="12.8" hidden="false" customHeight="true" outlineLevel="0" collapsed="false"/>
    <row r="1047392" customFormat="false" ht="12.8" hidden="false" customHeight="true" outlineLevel="0" collapsed="false"/>
    <row r="1047393" customFormat="false" ht="12.8" hidden="false" customHeight="true" outlineLevel="0" collapsed="false"/>
    <row r="1047394" customFormat="false" ht="12.8" hidden="false" customHeight="true" outlineLevel="0" collapsed="false"/>
    <row r="1047395" customFormat="false" ht="12.8" hidden="false" customHeight="true" outlineLevel="0" collapsed="false"/>
    <row r="1047396" customFormat="false" ht="12.8" hidden="false" customHeight="true" outlineLevel="0" collapsed="false"/>
    <row r="1047397" customFormat="false" ht="12.8" hidden="false" customHeight="true" outlineLevel="0" collapsed="false"/>
    <row r="1047398" customFormat="false" ht="12.8" hidden="false" customHeight="true" outlineLevel="0" collapsed="false"/>
    <row r="1047399" customFormat="false" ht="12.8" hidden="false" customHeight="true" outlineLevel="0" collapsed="false"/>
    <row r="1047400" customFormat="false" ht="12.8" hidden="false" customHeight="true" outlineLevel="0" collapsed="false"/>
    <row r="1047401" customFormat="false" ht="12.8" hidden="false" customHeight="true" outlineLevel="0" collapsed="false"/>
    <row r="1047402" customFormat="false" ht="12.8" hidden="false" customHeight="true" outlineLevel="0" collapsed="false"/>
    <row r="1047403" customFormat="false" ht="12.8" hidden="false" customHeight="true" outlineLevel="0" collapsed="false"/>
    <row r="1047404" customFormat="false" ht="12.8" hidden="false" customHeight="true" outlineLevel="0" collapsed="false"/>
    <row r="1047405" customFormat="false" ht="12.8" hidden="false" customHeight="true" outlineLevel="0" collapsed="false"/>
    <row r="1047406" customFormat="false" ht="12.8" hidden="false" customHeight="true" outlineLevel="0" collapsed="false"/>
    <row r="1047407" customFormat="false" ht="12.8" hidden="false" customHeight="true" outlineLevel="0" collapsed="false"/>
    <row r="1047408" customFormat="false" ht="12.8" hidden="false" customHeight="true" outlineLevel="0" collapsed="false"/>
    <row r="1047409" customFormat="false" ht="12.8" hidden="false" customHeight="true" outlineLevel="0" collapsed="false"/>
    <row r="1047410" customFormat="false" ht="12.8" hidden="false" customHeight="true" outlineLevel="0" collapsed="false"/>
    <row r="1047411" customFormat="false" ht="12.8" hidden="false" customHeight="true" outlineLevel="0" collapsed="false"/>
    <row r="1047412" customFormat="false" ht="12.8" hidden="false" customHeight="true" outlineLevel="0" collapsed="false"/>
    <row r="1047413" customFormat="false" ht="12.8" hidden="false" customHeight="true" outlineLevel="0" collapsed="false"/>
    <row r="1047414" customFormat="false" ht="12.8" hidden="false" customHeight="true" outlineLevel="0" collapsed="false"/>
    <row r="1047415" customFormat="false" ht="12.8" hidden="false" customHeight="true" outlineLevel="0" collapsed="false"/>
    <row r="1047416" customFormat="false" ht="12.8" hidden="false" customHeight="true" outlineLevel="0" collapsed="false"/>
    <row r="1047417" customFormat="false" ht="12.8" hidden="false" customHeight="true" outlineLevel="0" collapsed="false"/>
    <row r="1047418" customFormat="false" ht="12.8" hidden="false" customHeight="true" outlineLevel="0" collapsed="false"/>
    <row r="1047419" customFormat="false" ht="12.8" hidden="false" customHeight="true" outlineLevel="0" collapsed="false"/>
    <row r="1047420" customFormat="false" ht="12.8" hidden="false" customHeight="true" outlineLevel="0" collapsed="false"/>
    <row r="1047421" customFormat="false" ht="12.8" hidden="false" customHeight="true" outlineLevel="0" collapsed="false"/>
    <row r="1047422" customFormat="false" ht="12.8" hidden="false" customHeight="true" outlineLevel="0" collapsed="false"/>
    <row r="1047423" customFormat="false" ht="12.8" hidden="false" customHeight="true" outlineLevel="0" collapsed="false"/>
    <row r="1047424" customFormat="false" ht="12.8" hidden="false" customHeight="true" outlineLevel="0" collapsed="false"/>
    <row r="1047425" customFormat="false" ht="12.8" hidden="false" customHeight="true" outlineLevel="0" collapsed="false"/>
    <row r="1047426" customFormat="false" ht="12.8" hidden="false" customHeight="true" outlineLevel="0" collapsed="false"/>
    <row r="1047427" customFormat="false" ht="12.8" hidden="false" customHeight="true" outlineLevel="0" collapsed="false"/>
    <row r="1047428" customFormat="false" ht="12.8" hidden="false" customHeight="true" outlineLevel="0" collapsed="false"/>
    <row r="1047429" customFormat="false" ht="12.8" hidden="false" customHeight="true" outlineLevel="0" collapsed="false"/>
    <row r="1047430" customFormat="false" ht="12.8" hidden="false" customHeight="true" outlineLevel="0" collapsed="false"/>
    <row r="1047431" customFormat="false" ht="12.8" hidden="false" customHeight="true" outlineLevel="0" collapsed="false"/>
    <row r="1047432" customFormat="false" ht="12.8" hidden="false" customHeight="true" outlineLevel="0" collapsed="false"/>
    <row r="1047433" customFormat="false" ht="12.8" hidden="false" customHeight="true" outlineLevel="0" collapsed="false"/>
    <row r="1047434" customFormat="false" ht="12.8" hidden="false" customHeight="true" outlineLevel="0" collapsed="false"/>
    <row r="1047435" customFormat="false" ht="12.8" hidden="false" customHeight="true" outlineLevel="0" collapsed="false"/>
    <row r="1047436" customFormat="false" ht="12.8" hidden="false" customHeight="true" outlineLevel="0" collapsed="false"/>
    <row r="1047437" customFormat="false" ht="12.8" hidden="false" customHeight="true" outlineLevel="0" collapsed="false"/>
    <row r="1047438" customFormat="false" ht="12.8" hidden="false" customHeight="true" outlineLevel="0" collapsed="false"/>
    <row r="1047439" customFormat="false" ht="12.8" hidden="false" customHeight="true" outlineLevel="0" collapsed="false"/>
    <row r="1047440" customFormat="false" ht="12.8" hidden="false" customHeight="true" outlineLevel="0" collapsed="false"/>
    <row r="1047441" customFormat="false" ht="12.8" hidden="false" customHeight="true" outlineLevel="0" collapsed="false"/>
    <row r="1047442" customFormat="false" ht="12.8" hidden="false" customHeight="true" outlineLevel="0" collapsed="false"/>
    <row r="1047443" customFormat="false" ht="12.8" hidden="false" customHeight="true" outlineLevel="0" collapsed="false"/>
    <row r="1047444" customFormat="false" ht="12.8" hidden="false" customHeight="true" outlineLevel="0" collapsed="false"/>
    <row r="1047445" customFormat="false" ht="12.8" hidden="false" customHeight="true" outlineLevel="0" collapsed="false"/>
    <row r="1047446" customFormat="false" ht="12.8" hidden="false" customHeight="true" outlineLevel="0" collapsed="false"/>
    <row r="1047447" customFormat="false" ht="12.8" hidden="false" customHeight="true" outlineLevel="0" collapsed="false"/>
    <row r="1047448" customFormat="false" ht="12.8" hidden="false" customHeight="true" outlineLevel="0" collapsed="false"/>
    <row r="1047449" customFormat="false" ht="12.8" hidden="false" customHeight="true" outlineLevel="0" collapsed="false"/>
    <row r="1047450" customFormat="false" ht="12.8" hidden="false" customHeight="true" outlineLevel="0" collapsed="false"/>
    <row r="1047451" customFormat="false" ht="12.8" hidden="false" customHeight="true" outlineLevel="0" collapsed="false"/>
    <row r="1047452" customFormat="false" ht="12.8" hidden="false" customHeight="true" outlineLevel="0" collapsed="false"/>
    <row r="1047453" customFormat="false" ht="12.8" hidden="false" customHeight="true" outlineLevel="0" collapsed="false"/>
    <row r="1047454" customFormat="false" ht="12.8" hidden="false" customHeight="true" outlineLevel="0" collapsed="false"/>
    <row r="1047455" customFormat="false" ht="12.8" hidden="false" customHeight="true" outlineLevel="0" collapsed="false"/>
    <row r="1047456" customFormat="false" ht="12.8" hidden="false" customHeight="true" outlineLevel="0" collapsed="false"/>
    <row r="1047457" customFormat="false" ht="12.8" hidden="false" customHeight="true" outlineLevel="0" collapsed="false"/>
    <row r="1047458" customFormat="false" ht="12.8" hidden="false" customHeight="true" outlineLevel="0" collapsed="false"/>
    <row r="1047459" customFormat="false" ht="12.8" hidden="false" customHeight="true" outlineLevel="0" collapsed="false"/>
    <row r="1047460" customFormat="false" ht="12.8" hidden="false" customHeight="true" outlineLevel="0" collapsed="false"/>
    <row r="1047461" customFormat="false" ht="12.8" hidden="false" customHeight="true" outlineLevel="0" collapsed="false"/>
    <row r="1047462" customFormat="false" ht="12.8" hidden="false" customHeight="true" outlineLevel="0" collapsed="false"/>
    <row r="1047463" customFormat="false" ht="12.8" hidden="false" customHeight="true" outlineLevel="0" collapsed="false"/>
    <row r="1047464" customFormat="false" ht="12.8" hidden="false" customHeight="true" outlineLevel="0" collapsed="false"/>
    <row r="1047465" customFormat="false" ht="12.8" hidden="false" customHeight="true" outlineLevel="0" collapsed="false"/>
    <row r="1047466" customFormat="false" ht="12.8" hidden="false" customHeight="true" outlineLevel="0" collapsed="false"/>
    <row r="1047467" customFormat="false" ht="12.8" hidden="false" customHeight="true" outlineLevel="0" collapsed="false"/>
    <row r="1047468" customFormat="false" ht="12.8" hidden="false" customHeight="true" outlineLevel="0" collapsed="false"/>
    <row r="1047469" customFormat="false" ht="12.8" hidden="false" customHeight="true" outlineLevel="0" collapsed="false"/>
    <row r="1047470" customFormat="false" ht="12.8" hidden="false" customHeight="true" outlineLevel="0" collapsed="false"/>
    <row r="1047471" customFormat="false" ht="12.8" hidden="false" customHeight="true" outlineLevel="0" collapsed="false"/>
    <row r="1047472" customFormat="false" ht="12.8" hidden="false" customHeight="true" outlineLevel="0" collapsed="false"/>
    <row r="1047473" customFormat="false" ht="12.8" hidden="false" customHeight="true" outlineLevel="0" collapsed="false"/>
    <row r="1047474" customFormat="false" ht="12.8" hidden="false" customHeight="true" outlineLevel="0" collapsed="false"/>
    <row r="1047475" customFormat="false" ht="12.8" hidden="false" customHeight="true" outlineLevel="0" collapsed="false"/>
    <row r="1047476" customFormat="false" ht="12.8" hidden="false" customHeight="true" outlineLevel="0" collapsed="false"/>
    <row r="1047477" customFormat="false" ht="12.8" hidden="false" customHeight="true" outlineLevel="0" collapsed="false"/>
    <row r="1047478" customFormat="false" ht="12.8" hidden="false" customHeight="true" outlineLevel="0" collapsed="false"/>
    <row r="1047479" customFormat="false" ht="12.8" hidden="false" customHeight="true" outlineLevel="0" collapsed="false"/>
    <row r="1047480" customFormat="false" ht="12.8" hidden="false" customHeight="true" outlineLevel="0" collapsed="false"/>
    <row r="1047481" customFormat="false" ht="12.8" hidden="false" customHeight="true" outlineLevel="0" collapsed="false"/>
    <row r="1047482" customFormat="false" ht="12.8" hidden="false" customHeight="true" outlineLevel="0" collapsed="false"/>
    <row r="1047483" customFormat="false" ht="12.8" hidden="false" customHeight="true" outlineLevel="0" collapsed="false"/>
    <row r="1047484" customFormat="false" ht="12.8" hidden="false" customHeight="true" outlineLevel="0" collapsed="false"/>
    <row r="1047485" customFormat="false" ht="12.8" hidden="false" customHeight="true" outlineLevel="0" collapsed="false"/>
    <row r="1047486" customFormat="false" ht="12.8" hidden="false" customHeight="true" outlineLevel="0" collapsed="false"/>
    <row r="1047487" customFormat="false" ht="12.8" hidden="false" customHeight="true" outlineLevel="0" collapsed="false"/>
    <row r="1047488" customFormat="false" ht="12.8" hidden="false" customHeight="true" outlineLevel="0" collapsed="false"/>
    <row r="1047489" customFormat="false" ht="12.8" hidden="false" customHeight="true" outlineLevel="0" collapsed="false"/>
    <row r="1047490" customFormat="false" ht="12.8" hidden="false" customHeight="true" outlineLevel="0" collapsed="false"/>
    <row r="1047491" customFormat="false" ht="12.8" hidden="false" customHeight="true" outlineLevel="0" collapsed="false"/>
    <row r="1047492" customFormat="false" ht="12.8" hidden="false" customHeight="true" outlineLevel="0" collapsed="false"/>
    <row r="1047493" customFormat="false" ht="12.8" hidden="false" customHeight="true" outlineLevel="0" collapsed="false"/>
    <row r="1047494" customFormat="false" ht="12.8" hidden="false" customHeight="true" outlineLevel="0" collapsed="false"/>
    <row r="1047495" customFormat="false" ht="12.8" hidden="false" customHeight="true" outlineLevel="0" collapsed="false"/>
    <row r="1047496" customFormat="false" ht="12.8" hidden="false" customHeight="true" outlineLevel="0" collapsed="false"/>
    <row r="1047497" customFormat="false" ht="12.8" hidden="false" customHeight="true" outlineLevel="0" collapsed="false"/>
    <row r="1047498" customFormat="false" ht="12.8" hidden="false" customHeight="true" outlineLevel="0" collapsed="false"/>
    <row r="1047499" customFormat="false" ht="12.8" hidden="false" customHeight="true" outlineLevel="0" collapsed="false"/>
    <row r="1047500" customFormat="false" ht="12.8" hidden="false" customHeight="true" outlineLevel="0" collapsed="false"/>
    <row r="1047501" customFormat="false" ht="12.8" hidden="false" customHeight="true" outlineLevel="0" collapsed="false"/>
    <row r="1047502" customFormat="false" ht="12.8" hidden="false" customHeight="true" outlineLevel="0" collapsed="false"/>
    <row r="1047503" customFormat="false" ht="12.8" hidden="false" customHeight="true" outlineLevel="0" collapsed="false"/>
    <row r="1047504" customFormat="false" ht="12.8" hidden="false" customHeight="true" outlineLevel="0" collapsed="false"/>
    <row r="1047505" customFormat="false" ht="12.8" hidden="false" customHeight="true" outlineLevel="0" collapsed="false"/>
    <row r="1047506" customFormat="false" ht="12.8" hidden="false" customHeight="true" outlineLevel="0" collapsed="false"/>
    <row r="1047507" customFormat="false" ht="12.8" hidden="false" customHeight="true" outlineLevel="0" collapsed="false"/>
    <row r="1047508" customFormat="false" ht="12.8" hidden="false" customHeight="true" outlineLevel="0" collapsed="false"/>
    <row r="1047509" customFormat="false" ht="12.8" hidden="false" customHeight="true" outlineLevel="0" collapsed="false"/>
    <row r="1047510" customFormat="false" ht="12.8" hidden="false" customHeight="true" outlineLevel="0" collapsed="false"/>
    <row r="1047511" customFormat="false" ht="12.8" hidden="false" customHeight="true" outlineLevel="0" collapsed="false"/>
    <row r="1047512" customFormat="false" ht="12.8" hidden="false" customHeight="true" outlineLevel="0" collapsed="false"/>
    <row r="1047513" customFormat="false" ht="12.8" hidden="false" customHeight="true" outlineLevel="0" collapsed="false"/>
    <row r="1047514" customFormat="false" ht="12.8" hidden="false" customHeight="true" outlineLevel="0" collapsed="false"/>
    <row r="1047515" customFormat="false" ht="12.8" hidden="false" customHeight="true" outlineLevel="0" collapsed="false"/>
    <row r="1047516" customFormat="false" ht="12.8" hidden="false" customHeight="true" outlineLevel="0" collapsed="false"/>
    <row r="1047517" customFormat="false" ht="12.8" hidden="false" customHeight="true" outlineLevel="0" collapsed="false"/>
    <row r="1047518" customFormat="false" ht="12.8" hidden="false" customHeight="true" outlineLevel="0" collapsed="false"/>
    <row r="1047519" customFormat="false" ht="12.8" hidden="false" customHeight="true" outlineLevel="0" collapsed="false"/>
    <row r="1047520" customFormat="false" ht="12.8" hidden="false" customHeight="true" outlineLevel="0" collapsed="false"/>
    <row r="1047521" customFormat="false" ht="12.8" hidden="false" customHeight="true" outlineLevel="0" collapsed="false"/>
    <row r="1047522" customFormat="false" ht="12.8" hidden="false" customHeight="true" outlineLevel="0" collapsed="false"/>
    <row r="1047523" customFormat="false" ht="12.8" hidden="false" customHeight="true" outlineLevel="0" collapsed="false"/>
    <row r="1047524" customFormat="false" ht="12.8" hidden="false" customHeight="true" outlineLevel="0" collapsed="false"/>
    <row r="1047525" customFormat="false" ht="12.8" hidden="false" customHeight="true" outlineLevel="0" collapsed="false"/>
    <row r="1047526" customFormat="false" ht="12.8" hidden="false" customHeight="true" outlineLevel="0" collapsed="false"/>
    <row r="1047527" customFormat="false" ht="12.8" hidden="false" customHeight="true" outlineLevel="0" collapsed="false"/>
    <row r="1047528" customFormat="false" ht="12.8" hidden="false" customHeight="true" outlineLevel="0" collapsed="false"/>
    <row r="1047529" customFormat="false" ht="12.8" hidden="false" customHeight="true" outlineLevel="0" collapsed="false"/>
    <row r="1047530" customFormat="false" ht="12.8" hidden="false" customHeight="true" outlineLevel="0" collapsed="false"/>
    <row r="1047531" customFormat="false" ht="12.8" hidden="false" customHeight="true" outlineLevel="0" collapsed="false"/>
    <row r="1047532" customFormat="false" ht="12.8" hidden="false" customHeight="true" outlineLevel="0" collapsed="false"/>
    <row r="1047533" customFormat="false" ht="12.8" hidden="false" customHeight="true" outlineLevel="0" collapsed="false"/>
    <row r="1047534" customFormat="false" ht="12.8" hidden="false" customHeight="true" outlineLevel="0" collapsed="false"/>
    <row r="1047535" customFormat="false" ht="12.8" hidden="false" customHeight="true" outlineLevel="0" collapsed="false"/>
    <row r="1047536" customFormat="false" ht="12.8" hidden="false" customHeight="true" outlineLevel="0" collapsed="false"/>
    <row r="1047537" customFormat="false" ht="12.8" hidden="false" customHeight="true" outlineLevel="0" collapsed="false"/>
    <row r="1047538" customFormat="false" ht="12.8" hidden="false" customHeight="true" outlineLevel="0" collapsed="false"/>
    <row r="1047539" customFormat="false" ht="12.8" hidden="false" customHeight="true" outlineLevel="0" collapsed="false"/>
    <row r="1047540" customFormat="false" ht="12.8" hidden="false" customHeight="true" outlineLevel="0" collapsed="false"/>
    <row r="1047541" customFormat="false" ht="12.8" hidden="false" customHeight="true" outlineLevel="0" collapsed="false"/>
    <row r="1047542" customFormat="false" ht="12.8" hidden="false" customHeight="true" outlineLevel="0" collapsed="false"/>
    <row r="1047543" customFormat="false" ht="12.8" hidden="false" customHeight="true" outlineLevel="0" collapsed="false"/>
    <row r="1047544" customFormat="false" ht="12.8" hidden="false" customHeight="true" outlineLevel="0" collapsed="false"/>
    <row r="1047545" customFormat="false" ht="12.8" hidden="false" customHeight="true" outlineLevel="0" collapsed="false"/>
    <row r="1047546" customFormat="false" ht="12.8" hidden="false" customHeight="true" outlineLevel="0" collapsed="false"/>
    <row r="1047547" customFormat="false" ht="12.8" hidden="false" customHeight="true" outlineLevel="0" collapsed="false"/>
    <row r="1047548" customFormat="false" ht="12.8" hidden="false" customHeight="true" outlineLevel="0" collapsed="false"/>
    <row r="1047549" customFormat="false" ht="12.8" hidden="false" customHeight="true" outlineLevel="0" collapsed="false"/>
    <row r="1047550" customFormat="false" ht="12.8" hidden="false" customHeight="true" outlineLevel="0" collapsed="false"/>
    <row r="1047551" customFormat="false" ht="12.8" hidden="false" customHeight="true" outlineLevel="0" collapsed="false"/>
    <row r="1047552" customFormat="false" ht="12.8" hidden="false" customHeight="true" outlineLevel="0" collapsed="false"/>
    <row r="1047553" customFormat="false" ht="12.8" hidden="false" customHeight="true" outlineLevel="0" collapsed="false"/>
    <row r="1047554" customFormat="false" ht="12.8" hidden="false" customHeight="true" outlineLevel="0" collapsed="false"/>
    <row r="1047555" customFormat="false" ht="12.8" hidden="false" customHeight="true" outlineLevel="0" collapsed="false"/>
    <row r="1047556" customFormat="false" ht="12.8" hidden="false" customHeight="true" outlineLevel="0" collapsed="false"/>
    <row r="1047557" customFormat="false" ht="12.8" hidden="false" customHeight="true" outlineLevel="0" collapsed="false"/>
    <row r="1047558" customFormat="false" ht="12.8" hidden="false" customHeight="true" outlineLevel="0" collapsed="false"/>
    <row r="1047559" customFormat="false" ht="12.8" hidden="false" customHeight="true" outlineLevel="0" collapsed="false"/>
    <row r="1047560" customFormat="false" ht="12.8" hidden="false" customHeight="true" outlineLevel="0" collapsed="false"/>
    <row r="1047561" customFormat="false" ht="12.8" hidden="false" customHeight="true" outlineLevel="0" collapsed="false"/>
    <row r="1047562" customFormat="false" ht="12.8" hidden="false" customHeight="true" outlineLevel="0" collapsed="false"/>
    <row r="1047563" customFormat="false" ht="12.8" hidden="false" customHeight="true" outlineLevel="0" collapsed="false"/>
    <row r="1047564" customFormat="false" ht="12.8" hidden="false" customHeight="true" outlineLevel="0" collapsed="false"/>
    <row r="1047565" customFormat="false" ht="12.8" hidden="false" customHeight="true" outlineLevel="0" collapsed="false"/>
    <row r="1047566" customFormat="false" ht="12.8" hidden="false" customHeight="true" outlineLevel="0" collapsed="false"/>
    <row r="1047567" customFormat="false" ht="12.8" hidden="false" customHeight="true" outlineLevel="0" collapsed="false"/>
    <row r="1047568" customFormat="false" ht="12.8" hidden="false" customHeight="true" outlineLevel="0" collapsed="false"/>
    <row r="1047569" customFormat="false" ht="12.8" hidden="false" customHeight="true" outlineLevel="0" collapsed="false"/>
    <row r="1047570" customFormat="false" ht="12.8" hidden="false" customHeight="true" outlineLevel="0" collapsed="false"/>
    <row r="1047571" customFormat="false" ht="12.8" hidden="false" customHeight="true" outlineLevel="0" collapsed="false"/>
    <row r="1047572" customFormat="false" ht="12.8" hidden="false" customHeight="true" outlineLevel="0" collapsed="false"/>
    <row r="1047573" customFormat="false" ht="12.8" hidden="false" customHeight="true" outlineLevel="0" collapsed="false"/>
    <row r="1047574" customFormat="false" ht="12.8" hidden="false" customHeight="true" outlineLevel="0" collapsed="false"/>
    <row r="1047575" customFormat="false" ht="12.8" hidden="false" customHeight="true" outlineLevel="0" collapsed="false"/>
    <row r="1047576" customFormat="false" ht="12.8" hidden="false" customHeight="true" outlineLevel="0" collapsed="false"/>
    <row r="1047577" customFormat="false" ht="12.8" hidden="false" customHeight="true" outlineLevel="0" collapsed="false"/>
    <row r="1047578" customFormat="false" ht="12.8" hidden="false" customHeight="true" outlineLevel="0" collapsed="false"/>
    <row r="1047579" customFormat="false" ht="12.8" hidden="false" customHeight="true" outlineLevel="0" collapsed="false"/>
    <row r="1047580" customFormat="false" ht="12.8" hidden="false" customHeight="true" outlineLevel="0" collapsed="false"/>
    <row r="1047581" customFormat="false" ht="12.8" hidden="false" customHeight="true" outlineLevel="0" collapsed="false"/>
    <row r="1047582" customFormat="false" ht="12.8" hidden="false" customHeight="true" outlineLevel="0" collapsed="false"/>
    <row r="1047583" customFormat="false" ht="12.8" hidden="false" customHeight="true" outlineLevel="0" collapsed="false"/>
    <row r="1047584" customFormat="false" ht="12.8" hidden="false" customHeight="true" outlineLevel="0" collapsed="false"/>
    <row r="1047585" customFormat="false" ht="12.8" hidden="false" customHeight="true" outlineLevel="0" collapsed="false"/>
    <row r="1047586" customFormat="false" ht="12.8" hidden="false" customHeight="true" outlineLevel="0" collapsed="false"/>
    <row r="1047587" customFormat="false" ht="12.8" hidden="false" customHeight="true" outlineLevel="0" collapsed="false"/>
    <row r="1047588" customFormat="false" ht="12.8" hidden="false" customHeight="true" outlineLevel="0" collapsed="false"/>
    <row r="1047589" customFormat="false" ht="12.8" hidden="false" customHeight="true" outlineLevel="0" collapsed="false"/>
    <row r="1047590" customFormat="false" ht="12.8" hidden="false" customHeight="true" outlineLevel="0" collapsed="false"/>
    <row r="1047591" customFormat="false" ht="12.8" hidden="false" customHeight="true" outlineLevel="0" collapsed="false"/>
    <row r="1047592" customFormat="false" ht="12.8" hidden="false" customHeight="true" outlineLevel="0" collapsed="false"/>
    <row r="1047593" customFormat="false" ht="12.8" hidden="false" customHeight="true" outlineLevel="0" collapsed="false"/>
    <row r="1047594" customFormat="false" ht="12.8" hidden="false" customHeight="true" outlineLevel="0" collapsed="false"/>
    <row r="1047595" customFormat="false" ht="12.8" hidden="false" customHeight="true" outlineLevel="0" collapsed="false"/>
    <row r="1047596" customFormat="false" ht="12.8" hidden="false" customHeight="true" outlineLevel="0" collapsed="false"/>
    <row r="1047597" customFormat="false" ht="12.8" hidden="false" customHeight="true" outlineLevel="0" collapsed="false"/>
    <row r="1047598" customFormat="false" ht="12.8" hidden="false" customHeight="true" outlineLevel="0" collapsed="false"/>
    <row r="1047599" customFormat="false" ht="12.8" hidden="false" customHeight="true" outlineLevel="0" collapsed="false"/>
    <row r="1047600" customFormat="false" ht="12.8" hidden="false" customHeight="true" outlineLevel="0" collapsed="false"/>
    <row r="1047601" customFormat="false" ht="12.8" hidden="false" customHeight="true" outlineLevel="0" collapsed="false"/>
    <row r="1047602" customFormat="false" ht="12.8" hidden="false" customHeight="true" outlineLevel="0" collapsed="false"/>
    <row r="1047603" customFormat="false" ht="12.8" hidden="false" customHeight="true" outlineLevel="0" collapsed="false"/>
    <row r="1047604" customFormat="false" ht="12.8" hidden="false" customHeight="true" outlineLevel="0" collapsed="false"/>
    <row r="1047605" customFormat="false" ht="12.8" hidden="false" customHeight="true" outlineLevel="0" collapsed="false"/>
    <row r="1047606" customFormat="false" ht="12.8" hidden="false" customHeight="true" outlineLevel="0" collapsed="false"/>
    <row r="1047607" customFormat="false" ht="12.8" hidden="false" customHeight="true" outlineLevel="0" collapsed="false"/>
    <row r="1047608" customFormat="false" ht="12.8" hidden="false" customHeight="true" outlineLevel="0" collapsed="false"/>
    <row r="1047609" customFormat="false" ht="12.8" hidden="false" customHeight="true" outlineLevel="0" collapsed="false"/>
    <row r="1047610" customFormat="false" ht="12.8" hidden="false" customHeight="true" outlineLevel="0" collapsed="false"/>
    <row r="1047611" customFormat="false" ht="12.8" hidden="false" customHeight="true" outlineLevel="0" collapsed="false"/>
    <row r="1047612" customFormat="false" ht="12.8" hidden="false" customHeight="true" outlineLevel="0" collapsed="false"/>
    <row r="1047613" customFormat="false" ht="12.8" hidden="false" customHeight="true" outlineLevel="0" collapsed="false"/>
    <row r="1047614" customFormat="false" ht="12.8" hidden="false" customHeight="true" outlineLevel="0" collapsed="false"/>
    <row r="1047615" customFormat="false" ht="12.8" hidden="false" customHeight="true" outlineLevel="0" collapsed="false"/>
    <row r="1047616" customFormat="false" ht="12.8" hidden="false" customHeight="true" outlineLevel="0" collapsed="false"/>
    <row r="1047617" customFormat="false" ht="12.8" hidden="false" customHeight="true" outlineLevel="0" collapsed="false"/>
    <row r="1047618" customFormat="false" ht="12.8" hidden="false" customHeight="true" outlineLevel="0" collapsed="false"/>
    <row r="1047619" customFormat="false" ht="12.8" hidden="false" customHeight="true" outlineLevel="0" collapsed="false"/>
    <row r="1047620" customFormat="false" ht="12.8" hidden="false" customHeight="true" outlineLevel="0" collapsed="false"/>
    <row r="1047621" customFormat="false" ht="12.8" hidden="false" customHeight="true" outlineLevel="0" collapsed="false"/>
    <row r="1047622" customFormat="false" ht="12.8" hidden="false" customHeight="true" outlineLevel="0" collapsed="false"/>
    <row r="1047623" customFormat="false" ht="12.8" hidden="false" customHeight="true" outlineLevel="0" collapsed="false"/>
    <row r="1047624" customFormat="false" ht="12.8" hidden="false" customHeight="true" outlineLevel="0" collapsed="false"/>
    <row r="1047625" customFormat="false" ht="12.8" hidden="false" customHeight="true" outlineLevel="0" collapsed="false"/>
    <row r="1047626" customFormat="false" ht="12.8" hidden="false" customHeight="true" outlineLevel="0" collapsed="false"/>
    <row r="1047627" customFormat="false" ht="12.8" hidden="false" customHeight="true" outlineLevel="0" collapsed="false"/>
    <row r="1047628" customFormat="false" ht="12.8" hidden="false" customHeight="true" outlineLevel="0" collapsed="false"/>
    <row r="1047629" customFormat="false" ht="12.8" hidden="false" customHeight="true" outlineLevel="0" collapsed="false"/>
    <row r="1047630" customFormat="false" ht="12.8" hidden="false" customHeight="true" outlineLevel="0" collapsed="false"/>
    <row r="1047631" customFormat="false" ht="12.8" hidden="false" customHeight="true" outlineLevel="0" collapsed="false"/>
    <row r="1047632" customFormat="false" ht="12.8" hidden="false" customHeight="true" outlineLevel="0" collapsed="false"/>
    <row r="1047633" customFormat="false" ht="12.8" hidden="false" customHeight="true" outlineLevel="0" collapsed="false"/>
    <row r="1047634" customFormat="false" ht="12.8" hidden="false" customHeight="true" outlineLevel="0" collapsed="false"/>
    <row r="1047635" customFormat="false" ht="12.8" hidden="false" customHeight="true" outlineLevel="0" collapsed="false"/>
    <row r="1047636" customFormat="false" ht="12.8" hidden="false" customHeight="true" outlineLevel="0" collapsed="false"/>
    <row r="1047637" customFormat="false" ht="12.8" hidden="false" customHeight="true" outlineLevel="0" collapsed="false"/>
    <row r="1047638" customFormat="false" ht="12.8" hidden="false" customHeight="true" outlineLevel="0" collapsed="false"/>
    <row r="1047639" customFormat="false" ht="12.8" hidden="false" customHeight="true" outlineLevel="0" collapsed="false"/>
    <row r="1047640" customFormat="false" ht="12.8" hidden="false" customHeight="true" outlineLevel="0" collapsed="false"/>
    <row r="1047641" customFormat="false" ht="12.8" hidden="false" customHeight="true" outlineLevel="0" collapsed="false"/>
    <row r="1047642" customFormat="false" ht="12.8" hidden="false" customHeight="true" outlineLevel="0" collapsed="false"/>
    <row r="1047643" customFormat="false" ht="12.8" hidden="false" customHeight="true" outlineLevel="0" collapsed="false"/>
    <row r="1047644" customFormat="false" ht="12.8" hidden="false" customHeight="true" outlineLevel="0" collapsed="false"/>
    <row r="1047645" customFormat="false" ht="12.8" hidden="false" customHeight="true" outlineLevel="0" collapsed="false"/>
    <row r="1047646" customFormat="false" ht="12.8" hidden="false" customHeight="true" outlineLevel="0" collapsed="false"/>
    <row r="1047647" customFormat="false" ht="12.8" hidden="false" customHeight="true" outlineLevel="0" collapsed="false"/>
    <row r="1047648" customFormat="false" ht="12.8" hidden="false" customHeight="true" outlineLevel="0" collapsed="false"/>
    <row r="1047649" customFormat="false" ht="12.8" hidden="false" customHeight="true" outlineLevel="0" collapsed="false"/>
    <row r="1047650" customFormat="false" ht="12.8" hidden="false" customHeight="true" outlineLevel="0" collapsed="false"/>
    <row r="1047651" customFormat="false" ht="12.8" hidden="false" customHeight="true" outlineLevel="0" collapsed="false"/>
    <row r="1047652" customFormat="false" ht="12.8" hidden="false" customHeight="true" outlineLevel="0" collapsed="false"/>
    <row r="1047653" customFormat="false" ht="12.8" hidden="false" customHeight="true" outlineLevel="0" collapsed="false"/>
    <row r="1047654" customFormat="false" ht="12.8" hidden="false" customHeight="true" outlineLevel="0" collapsed="false"/>
    <row r="1047655" customFormat="false" ht="12.8" hidden="false" customHeight="true" outlineLevel="0" collapsed="false"/>
    <row r="1047656" customFormat="false" ht="12.8" hidden="false" customHeight="true" outlineLevel="0" collapsed="false"/>
    <row r="1047657" customFormat="false" ht="12.8" hidden="false" customHeight="true" outlineLevel="0" collapsed="false"/>
    <row r="1047658" customFormat="false" ht="12.8" hidden="false" customHeight="true" outlineLevel="0" collapsed="false"/>
    <row r="1047659" customFormat="false" ht="12.8" hidden="false" customHeight="true" outlineLevel="0" collapsed="false"/>
    <row r="1047660" customFormat="false" ht="12.8" hidden="false" customHeight="true" outlineLevel="0" collapsed="false"/>
    <row r="1047661" customFormat="false" ht="12.8" hidden="false" customHeight="true" outlineLevel="0" collapsed="false"/>
    <row r="1047662" customFormat="false" ht="12.8" hidden="false" customHeight="true" outlineLevel="0" collapsed="false"/>
    <row r="1047663" customFormat="false" ht="12.8" hidden="false" customHeight="true" outlineLevel="0" collapsed="false"/>
    <row r="1047664" customFormat="false" ht="12.8" hidden="false" customHeight="true" outlineLevel="0" collapsed="false"/>
    <row r="1047665" customFormat="false" ht="12.8" hidden="false" customHeight="true" outlineLevel="0" collapsed="false"/>
    <row r="1047666" customFormat="false" ht="12.8" hidden="false" customHeight="true" outlineLevel="0" collapsed="false"/>
    <row r="1047667" customFormat="false" ht="12.8" hidden="false" customHeight="true" outlineLevel="0" collapsed="false"/>
    <row r="1047668" customFormat="false" ht="12.8" hidden="false" customHeight="true" outlineLevel="0" collapsed="false"/>
    <row r="1047669" customFormat="false" ht="12.8" hidden="false" customHeight="true" outlineLevel="0" collapsed="false"/>
    <row r="1047670" customFormat="false" ht="12.8" hidden="false" customHeight="true" outlineLevel="0" collapsed="false"/>
    <row r="1047671" customFormat="false" ht="12.8" hidden="false" customHeight="true" outlineLevel="0" collapsed="false"/>
    <row r="1047672" customFormat="false" ht="12.8" hidden="false" customHeight="true" outlineLevel="0" collapsed="false"/>
    <row r="1047673" customFormat="false" ht="12.8" hidden="false" customHeight="true" outlineLevel="0" collapsed="false"/>
    <row r="1047674" customFormat="false" ht="12.8" hidden="false" customHeight="true" outlineLevel="0" collapsed="false"/>
    <row r="1047675" customFormat="false" ht="12.8" hidden="false" customHeight="true" outlineLevel="0" collapsed="false"/>
    <row r="1047676" customFormat="false" ht="12.8" hidden="false" customHeight="true" outlineLevel="0" collapsed="false"/>
    <row r="1047677" customFormat="false" ht="12.8" hidden="false" customHeight="true" outlineLevel="0" collapsed="false"/>
    <row r="1047678" customFormat="false" ht="12.8" hidden="false" customHeight="true" outlineLevel="0" collapsed="false"/>
    <row r="1047679" customFormat="false" ht="12.8" hidden="false" customHeight="true" outlineLevel="0" collapsed="false"/>
    <row r="1047680" customFormat="false" ht="12.8" hidden="false" customHeight="true" outlineLevel="0" collapsed="false"/>
    <row r="1047681" customFormat="false" ht="12.8" hidden="false" customHeight="true" outlineLevel="0" collapsed="false"/>
    <row r="1047682" customFormat="false" ht="12.8" hidden="false" customHeight="true" outlineLevel="0" collapsed="false"/>
    <row r="1047683" customFormat="false" ht="12.8" hidden="false" customHeight="true" outlineLevel="0" collapsed="false"/>
    <row r="1047684" customFormat="false" ht="12.8" hidden="false" customHeight="true" outlineLevel="0" collapsed="false"/>
    <row r="1047685" customFormat="false" ht="12.8" hidden="false" customHeight="true" outlineLevel="0" collapsed="false"/>
    <row r="1047686" customFormat="false" ht="12.8" hidden="false" customHeight="true" outlineLevel="0" collapsed="false"/>
    <row r="1047687" customFormat="false" ht="12.8" hidden="false" customHeight="true" outlineLevel="0" collapsed="false"/>
    <row r="1047688" customFormat="false" ht="12.8" hidden="false" customHeight="true" outlineLevel="0" collapsed="false"/>
    <row r="1047689" customFormat="false" ht="12.8" hidden="false" customHeight="true" outlineLevel="0" collapsed="false"/>
    <row r="1047690" customFormat="false" ht="12.8" hidden="false" customHeight="true" outlineLevel="0" collapsed="false"/>
    <row r="1047691" customFormat="false" ht="12.8" hidden="false" customHeight="true" outlineLevel="0" collapsed="false"/>
    <row r="1047692" customFormat="false" ht="12.8" hidden="false" customHeight="true" outlineLevel="0" collapsed="false"/>
    <row r="1047693" customFormat="false" ht="12.8" hidden="false" customHeight="true" outlineLevel="0" collapsed="false"/>
    <row r="1047694" customFormat="false" ht="12.8" hidden="false" customHeight="true" outlineLevel="0" collapsed="false"/>
    <row r="1047695" customFormat="false" ht="12.8" hidden="false" customHeight="true" outlineLevel="0" collapsed="false"/>
    <row r="1047696" customFormat="false" ht="12.8" hidden="false" customHeight="true" outlineLevel="0" collapsed="false"/>
    <row r="1047697" customFormat="false" ht="12.8" hidden="false" customHeight="true" outlineLevel="0" collapsed="false"/>
    <row r="1047698" customFormat="false" ht="12.8" hidden="false" customHeight="true" outlineLevel="0" collapsed="false"/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" activeCellId="0" sqref="C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07"/>
    <col collapsed="false" customWidth="true" hidden="false" outlineLevel="0" max="2" min="2" style="2" width="21.38"/>
    <col collapsed="false" customWidth="true" hidden="false" outlineLevel="0" max="3" min="3" style="3" width="18.14"/>
    <col collapsed="false" customWidth="true" hidden="false" outlineLevel="0" max="4" min="4" style="2" width="27.23"/>
    <col collapsed="false" customWidth="true" hidden="false" outlineLevel="0" max="5" min="5" style="1" width="16.2"/>
    <col collapsed="false" customWidth="true" hidden="false" outlineLevel="0" max="6" min="6" style="2" width="64.46"/>
    <col collapsed="false" customWidth="true" hidden="false" outlineLevel="0" max="7" min="7" style="2" width="124.35"/>
    <col collapsed="false" customWidth="true" hidden="false" outlineLevel="0" max="8" min="8" style="2" width="84.23"/>
    <col collapsed="false" customWidth="true" hidden="false" outlineLevel="0" max="9" min="9" style="1" width="16.53"/>
    <col collapsed="false" customWidth="true" hidden="false" outlineLevel="0" max="10" min="10" style="2" width="44.73"/>
    <col collapsed="false" customWidth="true" hidden="false" outlineLevel="0" max="11" min="11" style="2" width="29.87"/>
    <col collapsed="false" customWidth="true" hidden="false" outlineLevel="0" max="12" min="12" style="2" width="15"/>
    <col collapsed="false" customWidth="true" hidden="false" outlineLevel="0" max="13" min="13" style="2" width="25.42"/>
    <col collapsed="false" customWidth="true" hidden="false" outlineLevel="0" max="14" min="14" style="2" width="23.61"/>
    <col collapsed="false" customWidth="true" hidden="false" outlineLevel="0" max="15" min="15" style="1" width="16.2"/>
    <col collapsed="false" customWidth="true" hidden="false" outlineLevel="0" max="16" min="16" style="12" width="16.2"/>
    <col collapsed="false" customWidth="true" hidden="false" outlineLevel="0" max="18" min="17" style="2" width="13.61"/>
    <col collapsed="false" customWidth="false" hidden="false" outlineLevel="0" max="1021" min="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4" t="s">
        <v>6</v>
      </c>
      <c r="F1" s="4" t="s">
        <v>4</v>
      </c>
      <c r="G1" s="4" t="s">
        <v>5</v>
      </c>
      <c r="H1" s="4" t="s">
        <v>206</v>
      </c>
      <c r="I1" s="4" t="s">
        <v>207</v>
      </c>
      <c r="J1" s="5" t="s">
        <v>214</v>
      </c>
      <c r="K1" s="5" t="s">
        <v>215</v>
      </c>
      <c r="L1" s="5" t="s">
        <v>216</v>
      </c>
      <c r="M1" s="5" t="s">
        <v>217</v>
      </c>
      <c r="N1" s="5" t="s">
        <v>218</v>
      </c>
      <c r="O1" s="5" t="s">
        <v>219</v>
      </c>
      <c r="P1" s="5" t="s">
        <v>220</v>
      </c>
      <c r="Q1" s="5" t="s">
        <v>210</v>
      </c>
      <c r="R1" s="5" t="s">
        <v>211</v>
      </c>
      <c r="S1" s="2"/>
    </row>
    <row r="2" customFormat="false" ht="18.7" hidden="false" customHeight="true" outlineLevel="0" collapsed="false">
      <c r="A2" s="1" t="n">
        <v>1</v>
      </c>
      <c r="B2" s="8" t="str">
        <f aca="false">HYPERLINK("https://mncourtfraud.com/file/27-CR-19-26893.pdf","27-CR-19-26893")</f>
        <v>27-CR-19-26893</v>
      </c>
      <c r="C2" s="9" t="str">
        <f aca="false">HYPERLINK("https://mncourtfraud.com/file/MBH-20.zip","MBH-20.zip")</f>
        <v>MBH-20.zip</v>
      </c>
      <c r="D2" s="2" t="s">
        <v>17</v>
      </c>
      <c r="E2" s="10" t="n">
        <v>43844</v>
      </c>
      <c r="F2" s="2" t="s">
        <v>50</v>
      </c>
      <c r="G2" s="8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2" s="8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2" s="1" t="s">
        <v>221</v>
      </c>
      <c r="J2" s="2" t="s">
        <v>222</v>
      </c>
      <c r="K2" s="2" t="s">
        <v>223</v>
      </c>
      <c r="L2" s="2" t="n">
        <v>12893</v>
      </c>
      <c r="M2" s="2" t="s">
        <v>224</v>
      </c>
      <c r="N2" s="2" t="s">
        <v>225</v>
      </c>
      <c r="Q2" s="2" t="n">
        <v>782</v>
      </c>
      <c r="R2" s="2" t="n">
        <v>300</v>
      </c>
    </row>
    <row r="3" customFormat="false" ht="18.7" hidden="false" customHeight="true" outlineLevel="0" collapsed="false">
      <c r="A3" s="1" t="n">
        <v>2</v>
      </c>
      <c r="B3" s="8" t="str">
        <f aca="false">HYPERLINK("https://mncourtfraud.com/file/27-CR-19-4578.pdf","27-CR-19-4578")</f>
        <v>27-CR-19-4578</v>
      </c>
      <c r="C3" s="9" t="str">
        <f aca="false">HYPERLINK("https://mncourtfraud.com/file/MBH-20.zip","MBH-20.zip")</f>
        <v>MBH-20.zip</v>
      </c>
      <c r="D3" s="2" t="s">
        <v>17</v>
      </c>
      <c r="E3" s="10" t="n">
        <v>43844</v>
      </c>
      <c r="F3" s="2" t="s">
        <v>50</v>
      </c>
      <c r="G3" s="8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3" s="8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3" s="1" t="s">
        <v>221</v>
      </c>
      <c r="J3" s="2" t="s">
        <v>222</v>
      </c>
      <c r="K3" s="2" t="s">
        <v>223</v>
      </c>
      <c r="L3" s="2" t="n">
        <v>12893</v>
      </c>
      <c r="M3" s="2" t="s">
        <v>224</v>
      </c>
      <c r="N3" s="2" t="s">
        <v>225</v>
      </c>
      <c r="Q3" s="2" t="n">
        <v>782</v>
      </c>
      <c r="R3" s="2" t="n">
        <v>300</v>
      </c>
    </row>
    <row r="4" customFormat="false" ht="18.7" hidden="false" customHeight="true" outlineLevel="0" collapsed="false">
      <c r="A4" s="1" t="n">
        <v>3</v>
      </c>
      <c r="B4" s="8" t="str">
        <f aca="false">HYPERLINK("https://mncourtfraud.com/file/27-CR-19-5875.pdf","27-CR-19-5875")</f>
        <v>27-CR-19-5875</v>
      </c>
      <c r="C4" s="9" t="str">
        <f aca="false">HYPERLINK("https://mncourtfraud.com/file/MBH-20.zip","MBH-20.zip")</f>
        <v>MBH-20.zip</v>
      </c>
      <c r="D4" s="2" t="s">
        <v>17</v>
      </c>
      <c r="E4" s="10" t="n">
        <v>43844</v>
      </c>
      <c r="F4" s="2" t="s">
        <v>50</v>
      </c>
      <c r="G4" s="8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4" s="8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4" s="1" t="s">
        <v>221</v>
      </c>
      <c r="J4" s="2" t="s">
        <v>222</v>
      </c>
      <c r="K4" s="2" t="s">
        <v>223</v>
      </c>
      <c r="L4" s="2" t="n">
        <v>12893</v>
      </c>
      <c r="M4" s="2" t="s">
        <v>224</v>
      </c>
      <c r="N4" s="2" t="s">
        <v>225</v>
      </c>
      <c r="Q4" s="2" t="n">
        <v>782</v>
      </c>
      <c r="R4" s="2" t="n">
        <v>300</v>
      </c>
    </row>
    <row r="5" customFormat="false" ht="18.7" hidden="false" customHeight="true" outlineLevel="0" collapsed="false">
      <c r="A5" s="1" t="n">
        <v>4</v>
      </c>
      <c r="B5" s="8" t="str">
        <f aca="false">HYPERLINK("https://mncourtfraud.com/file/27-CR-20-693.pdf","27-CR-20-693")</f>
        <v>27-CR-20-693</v>
      </c>
      <c r="C5" s="9" t="str">
        <f aca="false">HYPERLINK("https://mncourtfraud.com/file/MBH-20.zip","MBH-20.zip")</f>
        <v>MBH-20.zip</v>
      </c>
      <c r="D5" s="2" t="s">
        <v>17</v>
      </c>
      <c r="E5" s="10" t="n">
        <v>43844</v>
      </c>
      <c r="F5" s="2" t="s">
        <v>50</v>
      </c>
      <c r="G5" s="8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5" s="8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5" s="1" t="s">
        <v>221</v>
      </c>
      <c r="J5" s="2" t="s">
        <v>222</v>
      </c>
      <c r="K5" s="2" t="s">
        <v>223</v>
      </c>
      <c r="L5" s="2" t="n">
        <v>12893</v>
      </c>
      <c r="M5" s="2" t="s">
        <v>224</v>
      </c>
      <c r="N5" s="2" t="s">
        <v>225</v>
      </c>
      <c r="Q5" s="2" t="n">
        <v>782</v>
      </c>
      <c r="R5" s="2" t="n">
        <v>300</v>
      </c>
    </row>
    <row r="6" customFormat="false" ht="18.7" hidden="false" customHeight="true" outlineLevel="0" collapsed="false">
      <c r="A6" s="1" t="n">
        <v>5</v>
      </c>
    </row>
    <row r="7" customFormat="false" ht="18.7" hidden="false" customHeight="true" outlineLevel="0" collapsed="false">
      <c r="A7" s="1" t="n">
        <v>6</v>
      </c>
      <c r="B7" s="8" t="str">
        <f aca="false">HYPERLINK("https://mncourtfraud.com/file/27-CR-19-4578.pdf","27-CR-19-4578")</f>
        <v>27-CR-19-4578</v>
      </c>
      <c r="C7" s="9" t="str">
        <f aca="false">HYPERLINK("https://mncourtfraud.com/file/MBH-21.zip","MBH-21.zip")</f>
        <v>MBH-21.zip</v>
      </c>
      <c r="D7" s="2" t="s">
        <v>17</v>
      </c>
      <c r="E7" s="10" t="n">
        <v>44225</v>
      </c>
      <c r="F7" s="2" t="s">
        <v>42</v>
      </c>
      <c r="G7" s="8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7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7" s="1" t="s">
        <v>221</v>
      </c>
      <c r="J7" s="2" t="s">
        <v>226</v>
      </c>
      <c r="K7" s="2" t="s">
        <v>223</v>
      </c>
      <c r="L7" s="2" t="n">
        <v>21225</v>
      </c>
      <c r="M7" s="2" t="s">
        <v>224</v>
      </c>
      <c r="N7" s="2" t="s">
        <v>225</v>
      </c>
      <c r="Q7" s="2" t="n">
        <v>319</v>
      </c>
      <c r="R7" s="2" t="n">
        <v>105</v>
      </c>
    </row>
    <row r="8" customFormat="false" ht="18.7" hidden="false" customHeight="true" outlineLevel="0" collapsed="false">
      <c r="A8" s="1" t="n">
        <v>7</v>
      </c>
      <c r="B8" s="8" t="str">
        <f aca="false">HYPERLINK("https://mncourtfraud.com/file/27-CR-19-5875.pdf","27-CR-19-5875")</f>
        <v>27-CR-19-5875</v>
      </c>
      <c r="C8" s="9" t="str">
        <f aca="false">HYPERLINK("https://mncourtfraud.com/file/MBH-21.zip","MBH-21.zip")</f>
        <v>MBH-21.zip</v>
      </c>
      <c r="D8" s="2" t="s">
        <v>17</v>
      </c>
      <c r="E8" s="10" t="n">
        <v>44225</v>
      </c>
      <c r="F8" s="2" t="s">
        <v>42</v>
      </c>
      <c r="G8" s="8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8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8" s="1" t="s">
        <v>221</v>
      </c>
      <c r="J8" s="2" t="s">
        <v>226</v>
      </c>
      <c r="K8" s="2" t="s">
        <v>223</v>
      </c>
      <c r="L8" s="2" t="n">
        <v>21225</v>
      </c>
      <c r="M8" s="2" t="s">
        <v>224</v>
      </c>
      <c r="N8" s="2" t="s">
        <v>225</v>
      </c>
      <c r="Q8" s="2" t="n">
        <v>319</v>
      </c>
      <c r="R8" s="2" t="n">
        <v>105</v>
      </c>
    </row>
    <row r="9" customFormat="false" ht="18.7" hidden="false" customHeight="true" outlineLevel="0" collapsed="false">
      <c r="A9" s="1" t="n">
        <v>8</v>
      </c>
      <c r="B9" s="8" t="str">
        <f aca="false">HYPERLINK("https://mncourtfraud.com/file/27-CR-19-26893.pdf","27-CR-19-26893")</f>
        <v>27-CR-19-26893</v>
      </c>
      <c r="C9" s="9" t="str">
        <f aca="false">HYPERLINK("https://mncourtfraud.com/file/MBH-21.zip","MBH-21.zip")</f>
        <v>MBH-21.zip</v>
      </c>
      <c r="D9" s="2" t="s">
        <v>17</v>
      </c>
      <c r="E9" s="10" t="n">
        <v>44225</v>
      </c>
      <c r="F9" s="2" t="s">
        <v>42</v>
      </c>
      <c r="G9" s="8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9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9" s="1" t="s">
        <v>221</v>
      </c>
      <c r="J9" s="2" t="s">
        <v>226</v>
      </c>
      <c r="K9" s="2" t="s">
        <v>223</v>
      </c>
      <c r="L9" s="2" t="n">
        <v>21225</v>
      </c>
      <c r="M9" s="2" t="s">
        <v>224</v>
      </c>
      <c r="N9" s="2" t="s">
        <v>225</v>
      </c>
      <c r="Q9" s="2" t="n">
        <v>319</v>
      </c>
      <c r="R9" s="2" t="n">
        <v>105</v>
      </c>
    </row>
    <row r="10" customFormat="false" ht="18.7" hidden="false" customHeight="true" outlineLevel="0" collapsed="false">
      <c r="A10" s="1" t="n">
        <v>9</v>
      </c>
      <c r="B10" s="8" t="str">
        <f aca="false">HYPERLINK("https://mncourtfraud.com/file/27-CR-20-14626.pdf","27-CR-20-14626")</f>
        <v>27-CR-20-14626</v>
      </c>
      <c r="C10" s="9" t="str">
        <f aca="false">HYPERLINK("https://mncourtfraud.com/file/MBH-21.zip","MBH-21.zip")</f>
        <v>MBH-21.zip</v>
      </c>
      <c r="D10" s="2" t="s">
        <v>17</v>
      </c>
      <c r="E10" s="10" t="n">
        <v>44225</v>
      </c>
      <c r="F10" s="2" t="s">
        <v>42</v>
      </c>
      <c r="G10" s="8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10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0" s="1" t="s">
        <v>221</v>
      </c>
      <c r="J10" s="2" t="s">
        <v>226</v>
      </c>
      <c r="K10" s="2" t="s">
        <v>223</v>
      </c>
      <c r="L10" s="2" t="n">
        <v>21225</v>
      </c>
      <c r="M10" s="2" t="s">
        <v>224</v>
      </c>
      <c r="N10" s="2" t="s">
        <v>225</v>
      </c>
      <c r="Q10" s="2" t="n">
        <v>319</v>
      </c>
      <c r="R10" s="2" t="n">
        <v>105</v>
      </c>
    </row>
    <row r="11" customFormat="false" ht="18.7" hidden="false" customHeight="true" outlineLevel="0" collapsed="false">
      <c r="A11" s="1" t="n">
        <v>10</v>
      </c>
      <c r="B11" s="8" t="str">
        <f aca="false">HYPERLINK("https://mncourtfraud.com/file/27-CR-20-693.pdf","27-CR-20-693")</f>
        <v>27-CR-20-693</v>
      </c>
      <c r="C11" s="9" t="str">
        <f aca="false">HYPERLINK("https://mncourtfraud.com/file/MBH-21.zip","MBH-21.zip")</f>
        <v>MBH-21.zip</v>
      </c>
      <c r="D11" s="2" t="s">
        <v>17</v>
      </c>
      <c r="E11" s="10" t="n">
        <v>44225</v>
      </c>
      <c r="F11" s="2" t="s">
        <v>42</v>
      </c>
      <c r="G11" s="8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1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1" s="1" t="s">
        <v>221</v>
      </c>
      <c r="J11" s="2" t="s">
        <v>226</v>
      </c>
      <c r="K11" s="2" t="s">
        <v>223</v>
      </c>
      <c r="L11" s="2" t="n">
        <v>21225</v>
      </c>
      <c r="M11" s="2" t="s">
        <v>224</v>
      </c>
      <c r="N11" s="2" t="s">
        <v>225</v>
      </c>
      <c r="Q11" s="2" t="n">
        <v>319</v>
      </c>
      <c r="R11" s="2" t="n">
        <v>105</v>
      </c>
    </row>
    <row r="12" customFormat="false" ht="18.7" hidden="false" customHeight="true" outlineLevel="0" collapsed="false">
      <c r="A12" s="1" t="n">
        <v>11</v>
      </c>
      <c r="B12" s="8" t="str">
        <f aca="false">HYPERLINK("https://mncourtfraud.com/file/27-CR-20-2581.pdf","27-CR-20-2581")</f>
        <v>27-CR-20-2581</v>
      </c>
      <c r="C12" s="9" t="str">
        <f aca="false">HYPERLINK("https://mncourtfraud.com/file/MBH-21.zip","MBH-21.zip")</f>
        <v>MBH-21.zip</v>
      </c>
      <c r="D12" s="2" t="s">
        <v>17</v>
      </c>
      <c r="E12" s="10" t="n">
        <v>44225</v>
      </c>
      <c r="F12" s="2" t="s">
        <v>42</v>
      </c>
      <c r="G12" s="8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12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2" s="1" t="s">
        <v>221</v>
      </c>
      <c r="J12" s="2" t="s">
        <v>226</v>
      </c>
      <c r="K12" s="2" t="s">
        <v>223</v>
      </c>
      <c r="L12" s="2" t="n">
        <v>21225</v>
      </c>
      <c r="M12" s="2" t="s">
        <v>224</v>
      </c>
      <c r="N12" s="2" t="s">
        <v>225</v>
      </c>
      <c r="Q12" s="2" t="n">
        <v>319</v>
      </c>
      <c r="R12" s="2" t="n">
        <v>105</v>
      </c>
    </row>
    <row r="13" customFormat="false" ht="18.7" hidden="false" customHeight="true" outlineLevel="0" collapsed="false">
      <c r="A13" s="1" t="n">
        <v>12</v>
      </c>
      <c r="B13" s="8" t="str">
        <f aca="false">HYPERLINK("https://mncourtfraud.com/file/27-CR-20-5618.pdf","27-CR-20-5618")</f>
        <v>27-CR-20-5618</v>
      </c>
      <c r="C13" s="9" t="str">
        <f aca="false">HYPERLINK("https://mncourtfraud.com/file/MBH-21.zip","MBH-21.zip")</f>
        <v>MBH-21.zip</v>
      </c>
      <c r="D13" s="2" t="s">
        <v>17</v>
      </c>
      <c r="E13" s="10" t="n">
        <v>44225</v>
      </c>
      <c r="F13" s="2" t="s">
        <v>42</v>
      </c>
      <c r="G13" s="8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13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3" s="1" t="s">
        <v>221</v>
      </c>
      <c r="J13" s="2" t="s">
        <v>226</v>
      </c>
      <c r="K13" s="2" t="s">
        <v>223</v>
      </c>
      <c r="L13" s="2" t="n">
        <v>21225</v>
      </c>
      <c r="M13" s="2" t="s">
        <v>224</v>
      </c>
      <c r="N13" s="2" t="s">
        <v>225</v>
      </c>
      <c r="Q13" s="2" t="n">
        <v>319</v>
      </c>
      <c r="R13" s="2" t="n">
        <v>105</v>
      </c>
    </row>
    <row r="14" customFormat="false" ht="18.7" hidden="false" customHeight="true" outlineLevel="0" collapsed="false">
      <c r="A14" s="1" t="n">
        <v>13</v>
      </c>
      <c r="B14" s="8" t="str">
        <f aca="false">HYPERLINK("https://mncourtfraud.com/file/27-CR-19-4578.pdf","27-CR-19-4578")</f>
        <v>27-CR-19-4578</v>
      </c>
      <c r="C14" s="9" t="str">
        <f aca="false">HYPERLINK("https://mncourtfraud.com/file/MBH-21.zip","MBH-21.zip")</f>
        <v>MBH-21.zip</v>
      </c>
      <c r="D14" s="2" t="s">
        <v>17</v>
      </c>
      <c r="E14" s="10" t="n">
        <v>44225</v>
      </c>
      <c r="F14" s="2" t="s">
        <v>42</v>
      </c>
      <c r="G14" s="8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14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4" s="1" t="s">
        <v>221</v>
      </c>
      <c r="J14" s="2" t="s">
        <v>227</v>
      </c>
      <c r="K14" s="2" t="s">
        <v>223</v>
      </c>
      <c r="L14" s="2" t="n">
        <v>7306</v>
      </c>
      <c r="M14" s="2" t="s">
        <v>224</v>
      </c>
      <c r="N14" s="2" t="s">
        <v>225</v>
      </c>
      <c r="Q14" s="2" t="n">
        <v>319</v>
      </c>
      <c r="R14" s="2" t="n">
        <v>105</v>
      </c>
    </row>
    <row r="15" customFormat="false" ht="18.7" hidden="false" customHeight="true" outlineLevel="0" collapsed="false">
      <c r="A15" s="1" t="n">
        <v>14</v>
      </c>
      <c r="B15" s="8" t="str">
        <f aca="false">HYPERLINK("https://mncourtfraud.com/file/27-CR-19-5875.pdf","27-CR-19-5875")</f>
        <v>27-CR-19-5875</v>
      </c>
      <c r="C15" s="9" t="str">
        <f aca="false">HYPERLINK("https://mncourtfraud.com/file/MBH-21.zip","MBH-21.zip")</f>
        <v>MBH-21.zip</v>
      </c>
      <c r="D15" s="2" t="s">
        <v>17</v>
      </c>
      <c r="E15" s="10" t="n">
        <v>44225</v>
      </c>
      <c r="F15" s="2" t="s">
        <v>42</v>
      </c>
      <c r="G15" s="8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15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5" s="1" t="s">
        <v>221</v>
      </c>
      <c r="J15" s="2" t="s">
        <v>227</v>
      </c>
      <c r="K15" s="2" t="s">
        <v>223</v>
      </c>
      <c r="L15" s="2" t="n">
        <v>7306</v>
      </c>
      <c r="M15" s="2" t="s">
        <v>224</v>
      </c>
      <c r="N15" s="2" t="s">
        <v>225</v>
      </c>
      <c r="Q15" s="2" t="n">
        <v>319</v>
      </c>
      <c r="R15" s="2" t="n">
        <v>105</v>
      </c>
    </row>
    <row r="16" customFormat="false" ht="18.7" hidden="false" customHeight="true" outlineLevel="0" collapsed="false">
      <c r="A16" s="1" t="n">
        <v>15</v>
      </c>
      <c r="B16" s="8" t="str">
        <f aca="false">HYPERLINK("https://mncourtfraud.com/file/27-CR-19-26893.pdf","27-CR-19-26893")</f>
        <v>27-CR-19-26893</v>
      </c>
      <c r="C16" s="9" t="str">
        <f aca="false">HYPERLINK("https://mncourtfraud.com/file/MBH-21.zip","MBH-21.zip")</f>
        <v>MBH-21.zip</v>
      </c>
      <c r="D16" s="2" t="s">
        <v>17</v>
      </c>
      <c r="E16" s="10" t="n">
        <v>44225</v>
      </c>
      <c r="F16" s="2" t="s">
        <v>42</v>
      </c>
      <c r="G16" s="8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16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6" s="1" t="s">
        <v>221</v>
      </c>
      <c r="J16" s="2" t="s">
        <v>227</v>
      </c>
      <c r="K16" s="2" t="s">
        <v>223</v>
      </c>
      <c r="L16" s="2" t="n">
        <v>7306</v>
      </c>
      <c r="M16" s="2" t="s">
        <v>224</v>
      </c>
      <c r="N16" s="2" t="s">
        <v>225</v>
      </c>
      <c r="Q16" s="2" t="n">
        <v>319</v>
      </c>
      <c r="R16" s="2" t="n">
        <v>105</v>
      </c>
    </row>
    <row r="17" customFormat="false" ht="18.7" hidden="false" customHeight="true" outlineLevel="0" collapsed="false">
      <c r="A17" s="1" t="n">
        <v>16</v>
      </c>
      <c r="B17" s="8" t="str">
        <f aca="false">HYPERLINK("https://mncourtfraud.com/file/27-CR-20-693.pdf","27-CR-20-693")</f>
        <v>27-CR-20-693</v>
      </c>
      <c r="C17" s="9" t="str">
        <f aca="false">HYPERLINK("https://mncourtfraud.com/file/MBH-21.zip","MBH-21.zip")</f>
        <v>MBH-21.zip</v>
      </c>
      <c r="D17" s="2" t="s">
        <v>17</v>
      </c>
      <c r="E17" s="10" t="n">
        <v>44225</v>
      </c>
      <c r="F17" s="2" t="s">
        <v>42</v>
      </c>
      <c r="G17" s="8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7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" s="1" t="s">
        <v>221</v>
      </c>
      <c r="J17" s="2" t="s">
        <v>227</v>
      </c>
      <c r="K17" s="2" t="s">
        <v>223</v>
      </c>
      <c r="L17" s="2" t="n">
        <v>7306</v>
      </c>
      <c r="M17" s="2" t="s">
        <v>224</v>
      </c>
      <c r="N17" s="2" t="s">
        <v>225</v>
      </c>
      <c r="Q17" s="2" t="n">
        <v>319</v>
      </c>
      <c r="R17" s="2" t="n">
        <v>105</v>
      </c>
    </row>
    <row r="18" customFormat="false" ht="18.7" hidden="false" customHeight="true" outlineLevel="0" collapsed="false">
      <c r="A18" s="1" t="n">
        <v>17</v>
      </c>
      <c r="B18" s="8" t="str">
        <f aca="false">HYPERLINK("https://mncourtfraud.com/file/27-CR-20-2581.pdf","27-CR-20-2581")</f>
        <v>27-CR-20-2581</v>
      </c>
      <c r="C18" s="9" t="str">
        <f aca="false">HYPERLINK("https://mncourtfraud.com/file/MBH-21.zip","MBH-21.zip")</f>
        <v>MBH-21.zip</v>
      </c>
      <c r="D18" s="2" t="s">
        <v>17</v>
      </c>
      <c r="E18" s="10" t="n">
        <v>44225</v>
      </c>
      <c r="F18" s="2" t="s">
        <v>42</v>
      </c>
      <c r="G18" s="8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18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" s="1" t="s">
        <v>221</v>
      </c>
      <c r="J18" s="2" t="s">
        <v>227</v>
      </c>
      <c r="K18" s="2" t="s">
        <v>223</v>
      </c>
      <c r="L18" s="2" t="n">
        <v>7306</v>
      </c>
      <c r="M18" s="2" t="s">
        <v>224</v>
      </c>
      <c r="N18" s="2" t="s">
        <v>225</v>
      </c>
      <c r="Q18" s="2" t="n">
        <v>319</v>
      </c>
      <c r="R18" s="2" t="n">
        <v>105</v>
      </c>
    </row>
    <row r="19" customFormat="false" ht="18.7" hidden="false" customHeight="true" outlineLevel="0" collapsed="false">
      <c r="A19" s="1" t="n">
        <v>18</v>
      </c>
      <c r="B19" s="8" t="str">
        <f aca="false">HYPERLINK("https://mncourtfraud.com/file/27-CR-20-5618.pdf","27-CR-20-5618")</f>
        <v>27-CR-20-5618</v>
      </c>
      <c r="C19" s="9" t="str">
        <f aca="false">HYPERLINK("https://mncourtfraud.com/file/MBH-21.zip","MBH-21.zip")</f>
        <v>MBH-21.zip</v>
      </c>
      <c r="D19" s="2" t="s">
        <v>17</v>
      </c>
      <c r="E19" s="10" t="n">
        <v>44225</v>
      </c>
      <c r="F19" s="2" t="s">
        <v>42</v>
      </c>
      <c r="G19" s="8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19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" s="1" t="s">
        <v>221</v>
      </c>
      <c r="J19" s="2" t="s">
        <v>227</v>
      </c>
      <c r="K19" s="2" t="s">
        <v>223</v>
      </c>
      <c r="L19" s="2" t="n">
        <v>7306</v>
      </c>
      <c r="M19" s="2" t="s">
        <v>224</v>
      </c>
      <c r="N19" s="2" t="s">
        <v>225</v>
      </c>
      <c r="Q19" s="2" t="n">
        <v>319</v>
      </c>
      <c r="R19" s="2" t="n">
        <v>105</v>
      </c>
    </row>
    <row r="20" customFormat="false" ht="18.7" hidden="false" customHeight="true" outlineLevel="0" collapsed="false">
      <c r="A20" s="1" t="n">
        <v>19</v>
      </c>
      <c r="B20" s="8" t="str">
        <f aca="false">HYPERLINK("https://mncourtfraud.com/file/27-CR-20-14626.pdf","27-CR-20-14626")</f>
        <v>27-CR-20-14626</v>
      </c>
      <c r="C20" s="9" t="str">
        <f aca="false">HYPERLINK("https://mncourtfraud.com/file/MBH-21.zip","MBH-21.zip")</f>
        <v>MBH-21.zip</v>
      </c>
      <c r="D20" s="2" t="s">
        <v>17</v>
      </c>
      <c r="E20" s="10" t="n">
        <v>44225</v>
      </c>
      <c r="F20" s="2" t="s">
        <v>42</v>
      </c>
      <c r="G20" s="8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20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0" s="1" t="s">
        <v>221</v>
      </c>
      <c r="J20" s="2" t="s">
        <v>227</v>
      </c>
      <c r="K20" s="2" t="s">
        <v>223</v>
      </c>
      <c r="L20" s="2" t="n">
        <v>7306</v>
      </c>
      <c r="M20" s="2" t="s">
        <v>224</v>
      </c>
      <c r="N20" s="2" t="s">
        <v>225</v>
      </c>
      <c r="Q20" s="2" t="n">
        <v>319</v>
      </c>
      <c r="R20" s="2" t="n">
        <v>105</v>
      </c>
    </row>
    <row r="21" customFormat="false" ht="18.7" hidden="false" customHeight="true" outlineLevel="0" collapsed="false">
      <c r="A21" s="1" t="n">
        <v>20</v>
      </c>
    </row>
    <row r="22" customFormat="false" ht="18.7" hidden="false" customHeight="true" outlineLevel="0" collapsed="false">
      <c r="A22" s="1" t="n">
        <v>21</v>
      </c>
      <c r="B22" s="8" t="str">
        <f aca="false">HYPERLINK("https://mncourtfraud.com/file/27-CR-19-4578.pdf","27-CR-19-4578")</f>
        <v>27-CR-19-4578</v>
      </c>
      <c r="C22" s="9" t="str">
        <f aca="false">HYPERLINK("https://mncourtfraud.com/file/MBH-22.zip","MBH-22.zip")</f>
        <v>MBH-22.zip</v>
      </c>
      <c r="D22" s="2" t="s">
        <v>17</v>
      </c>
      <c r="E22" s="10" t="n">
        <v>44439</v>
      </c>
      <c r="F22" s="2" t="s">
        <v>18</v>
      </c>
      <c r="G22" s="8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22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2" s="1" t="s">
        <v>221</v>
      </c>
      <c r="J22" s="2" t="s">
        <v>228</v>
      </c>
      <c r="K22" s="2" t="s">
        <v>223</v>
      </c>
      <c r="L22" s="2" t="n">
        <v>28069</v>
      </c>
      <c r="M22" s="2" t="s">
        <v>224</v>
      </c>
      <c r="N22" s="2" t="s">
        <v>225</v>
      </c>
      <c r="Q22" s="2" t="n">
        <v>448</v>
      </c>
      <c r="R22" s="2" t="n">
        <v>128</v>
      </c>
    </row>
    <row r="23" customFormat="false" ht="18.7" hidden="false" customHeight="true" outlineLevel="0" collapsed="false">
      <c r="A23" s="1" t="n">
        <v>22</v>
      </c>
      <c r="B23" s="8" t="str">
        <f aca="false">HYPERLINK("https://mncourtfraud.com/file/27-CR-19-5875.pdf","27-CR-19-5875")</f>
        <v>27-CR-19-5875</v>
      </c>
      <c r="C23" s="9" t="str">
        <f aca="false">HYPERLINK("https://mncourtfraud.com/file/MBH-22.zip","MBH-22.zip")</f>
        <v>MBH-22.zip</v>
      </c>
      <c r="D23" s="2" t="s">
        <v>17</v>
      </c>
      <c r="E23" s="10" t="n">
        <v>44439</v>
      </c>
      <c r="F23" s="2" t="s">
        <v>18</v>
      </c>
      <c r="G23" s="8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23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3" s="1" t="s">
        <v>221</v>
      </c>
      <c r="J23" s="2" t="s">
        <v>228</v>
      </c>
      <c r="K23" s="2" t="s">
        <v>223</v>
      </c>
      <c r="L23" s="2" t="n">
        <v>28069</v>
      </c>
      <c r="M23" s="2" t="s">
        <v>224</v>
      </c>
      <c r="N23" s="2" t="s">
        <v>225</v>
      </c>
      <c r="Q23" s="2" t="n">
        <v>448</v>
      </c>
      <c r="R23" s="2" t="n">
        <v>128</v>
      </c>
    </row>
    <row r="24" customFormat="false" ht="18.7" hidden="false" customHeight="true" outlineLevel="0" collapsed="false">
      <c r="A24" s="1" t="n">
        <v>23</v>
      </c>
      <c r="B24" s="8" t="str">
        <f aca="false">HYPERLINK("https://mncourtfraud.com/file/27-CR-19-26893.pdf","27-CR-19-26893")</f>
        <v>27-CR-19-26893</v>
      </c>
      <c r="C24" s="9" t="str">
        <f aca="false">HYPERLINK("https://mncourtfraud.com/file/MBH-22.zip","MBH-22.zip")</f>
        <v>MBH-22.zip</v>
      </c>
      <c r="D24" s="2" t="s">
        <v>17</v>
      </c>
      <c r="E24" s="10" t="n">
        <v>44439</v>
      </c>
      <c r="F24" s="2" t="s">
        <v>18</v>
      </c>
      <c r="G24" s="8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24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4" s="1" t="s">
        <v>221</v>
      </c>
      <c r="J24" s="2" t="s">
        <v>228</v>
      </c>
      <c r="K24" s="2" t="s">
        <v>223</v>
      </c>
      <c r="L24" s="2" t="n">
        <v>28069</v>
      </c>
      <c r="M24" s="2" t="s">
        <v>224</v>
      </c>
      <c r="N24" s="2" t="s">
        <v>225</v>
      </c>
      <c r="Q24" s="2" t="n">
        <v>448</v>
      </c>
      <c r="R24" s="2" t="n">
        <v>128</v>
      </c>
    </row>
    <row r="25" customFormat="false" ht="18.7" hidden="false" customHeight="true" outlineLevel="0" collapsed="false">
      <c r="A25" s="1" t="n">
        <v>24</v>
      </c>
      <c r="B25" s="8" t="str">
        <f aca="false">HYPERLINK("https://mncourtfraud.com/file/27-CR-20-693.pdf","27-CR-20-693")</f>
        <v>27-CR-20-693</v>
      </c>
      <c r="C25" s="9" t="str">
        <f aca="false">HYPERLINK("https://mncourtfraud.com/file/MBH-22.zip","MBH-22.zip")</f>
        <v>MBH-22.zip</v>
      </c>
      <c r="D25" s="2" t="s">
        <v>17</v>
      </c>
      <c r="E25" s="10" t="n">
        <v>44439</v>
      </c>
      <c r="F25" s="2" t="s">
        <v>18</v>
      </c>
      <c r="G25" s="8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25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5" s="1" t="s">
        <v>221</v>
      </c>
      <c r="J25" s="2" t="s">
        <v>228</v>
      </c>
      <c r="K25" s="2" t="s">
        <v>223</v>
      </c>
      <c r="L25" s="2" t="n">
        <v>28069</v>
      </c>
      <c r="M25" s="2" t="s">
        <v>224</v>
      </c>
      <c r="N25" s="2" t="s">
        <v>225</v>
      </c>
      <c r="Q25" s="2" t="n">
        <v>448</v>
      </c>
      <c r="R25" s="2" t="n">
        <v>128</v>
      </c>
    </row>
    <row r="26" customFormat="false" ht="18.7" hidden="false" customHeight="true" outlineLevel="0" collapsed="false">
      <c r="A26" s="1" t="n">
        <v>25</v>
      </c>
      <c r="B26" s="8" t="str">
        <f aca="false">HYPERLINK("https://mncourtfraud.com/file/27-CR-20-2581.pdf","27-CR-20-2581")</f>
        <v>27-CR-20-2581</v>
      </c>
      <c r="C26" s="9" t="str">
        <f aca="false">HYPERLINK("https://mncourtfraud.com/file/MBH-22.zip","MBH-22.zip")</f>
        <v>MBH-22.zip</v>
      </c>
      <c r="D26" s="2" t="s">
        <v>17</v>
      </c>
      <c r="E26" s="10" t="n">
        <v>44439</v>
      </c>
      <c r="F26" s="2" t="s">
        <v>18</v>
      </c>
      <c r="G26" s="8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26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6" s="1" t="s">
        <v>221</v>
      </c>
      <c r="J26" s="2" t="s">
        <v>228</v>
      </c>
      <c r="K26" s="2" t="s">
        <v>223</v>
      </c>
      <c r="L26" s="2" t="n">
        <v>28069</v>
      </c>
      <c r="M26" s="2" t="s">
        <v>224</v>
      </c>
      <c r="N26" s="2" t="s">
        <v>225</v>
      </c>
      <c r="Q26" s="2" t="n">
        <v>448</v>
      </c>
      <c r="R26" s="2" t="n">
        <v>128</v>
      </c>
    </row>
    <row r="27" customFormat="false" ht="18.7" hidden="false" customHeight="true" outlineLevel="0" collapsed="false">
      <c r="A27" s="1" t="n">
        <v>26</v>
      </c>
      <c r="B27" s="8" t="str">
        <f aca="false">HYPERLINK("https://mncourtfraud.com/file/27-CR-20-5618.pdf","27-CR-20-5618")</f>
        <v>27-CR-20-5618</v>
      </c>
      <c r="C27" s="9" t="str">
        <f aca="false">HYPERLINK("https://mncourtfraud.com/file/MBH-22.zip","MBH-22.zip")</f>
        <v>MBH-22.zip</v>
      </c>
      <c r="D27" s="2" t="s">
        <v>17</v>
      </c>
      <c r="E27" s="10" t="n">
        <v>44439</v>
      </c>
      <c r="F27" s="2" t="s">
        <v>18</v>
      </c>
      <c r="G27" s="8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27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7" s="1" t="s">
        <v>221</v>
      </c>
      <c r="J27" s="2" t="s">
        <v>228</v>
      </c>
      <c r="K27" s="2" t="s">
        <v>223</v>
      </c>
      <c r="L27" s="2" t="n">
        <v>28069</v>
      </c>
      <c r="M27" s="2" t="s">
        <v>224</v>
      </c>
      <c r="N27" s="2" t="s">
        <v>225</v>
      </c>
      <c r="Q27" s="2" t="n">
        <v>448</v>
      </c>
      <c r="R27" s="2" t="n">
        <v>128</v>
      </c>
    </row>
    <row r="28" customFormat="false" ht="18.7" hidden="false" customHeight="true" outlineLevel="0" collapsed="false">
      <c r="A28" s="1" t="n">
        <v>27</v>
      </c>
      <c r="B28" s="8" t="str">
        <f aca="false">HYPERLINK("https://mncourtfraud.com/file/27-CR-20-14626.pdf","27-CR-20-14626")</f>
        <v>27-CR-20-14626</v>
      </c>
      <c r="C28" s="9" t="str">
        <f aca="false">HYPERLINK("https://mncourtfraud.com/file/MBH-22.zip","MBH-22.zip")</f>
        <v>MBH-22.zip</v>
      </c>
      <c r="D28" s="2" t="s">
        <v>17</v>
      </c>
      <c r="E28" s="10" t="n">
        <v>44439</v>
      </c>
      <c r="F28" s="2" t="s">
        <v>18</v>
      </c>
      <c r="G28" s="8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28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8" s="1" t="s">
        <v>221</v>
      </c>
      <c r="J28" s="2" t="s">
        <v>228</v>
      </c>
      <c r="K28" s="2" t="s">
        <v>223</v>
      </c>
      <c r="L28" s="2" t="n">
        <v>28069</v>
      </c>
      <c r="M28" s="2" t="s">
        <v>224</v>
      </c>
      <c r="N28" s="2" t="s">
        <v>225</v>
      </c>
      <c r="Q28" s="2" t="n">
        <v>448</v>
      </c>
      <c r="R28" s="2" t="n">
        <v>128</v>
      </c>
    </row>
    <row r="29" customFormat="false" ht="18.7" hidden="false" customHeight="true" outlineLevel="0" collapsed="false">
      <c r="A29" s="1" t="n">
        <v>28</v>
      </c>
      <c r="B29" s="8" t="str">
        <f aca="false">HYPERLINK("https://mncourtfraud.com/file/27-CR-20-25524.pdf","27-CR-20-25524")</f>
        <v>27-CR-20-25524</v>
      </c>
      <c r="C29" s="9" t="str">
        <f aca="false">HYPERLINK("https://mncourtfraud.com/file/MBH-22.zip","MBH-22.zip")</f>
        <v>MBH-22.zip</v>
      </c>
      <c r="D29" s="2" t="s">
        <v>17</v>
      </c>
      <c r="E29" s="10" t="n">
        <v>44439</v>
      </c>
      <c r="F29" s="2" t="s">
        <v>18</v>
      </c>
      <c r="G29" s="8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29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9" s="1" t="s">
        <v>221</v>
      </c>
      <c r="J29" s="2" t="s">
        <v>228</v>
      </c>
      <c r="K29" s="2" t="s">
        <v>223</v>
      </c>
      <c r="L29" s="2" t="n">
        <v>28069</v>
      </c>
      <c r="M29" s="2" t="s">
        <v>224</v>
      </c>
      <c r="N29" s="2" t="s">
        <v>225</v>
      </c>
      <c r="Q29" s="2" t="n">
        <v>448</v>
      </c>
      <c r="R29" s="2" t="n">
        <v>128</v>
      </c>
    </row>
    <row r="30" customFormat="false" ht="18.7" hidden="false" customHeight="true" outlineLevel="0" collapsed="false">
      <c r="A30" s="1" t="n">
        <v>29</v>
      </c>
      <c r="B30" s="8" t="str">
        <f aca="false">HYPERLINK("https://mncourtfraud.com/file/27-CR-21-2803.pdf","27-CR-21-2803")</f>
        <v>27-CR-21-2803</v>
      </c>
      <c r="C30" s="9" t="str">
        <f aca="false">HYPERLINK("https://mncourtfraud.com/file/MBH-22.zip","MBH-22.zip")</f>
        <v>MBH-22.zip</v>
      </c>
      <c r="D30" s="2" t="s">
        <v>17</v>
      </c>
      <c r="E30" s="10" t="n">
        <v>44439</v>
      </c>
      <c r="F30" s="2" t="s">
        <v>18</v>
      </c>
      <c r="G30" s="8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30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0" s="1" t="s">
        <v>221</v>
      </c>
      <c r="J30" s="2" t="s">
        <v>228</v>
      </c>
      <c r="K30" s="2" t="s">
        <v>223</v>
      </c>
      <c r="L30" s="2" t="n">
        <v>28069</v>
      </c>
      <c r="M30" s="2" t="s">
        <v>224</v>
      </c>
      <c r="N30" s="2" t="s">
        <v>225</v>
      </c>
      <c r="Q30" s="2" t="n">
        <v>448</v>
      </c>
      <c r="R30" s="2" t="n">
        <v>128</v>
      </c>
    </row>
    <row r="31" customFormat="false" ht="18.7" hidden="false" customHeight="true" outlineLevel="0" collapsed="false">
      <c r="A31" s="1" t="n">
        <v>30</v>
      </c>
      <c r="B31" s="8" t="str">
        <f aca="false">HYPERLINK("https://mncourtfraud.com/file/27-CR-21-4099.pdf","27-CR-21-4099")</f>
        <v>27-CR-21-4099</v>
      </c>
      <c r="C31" s="9" t="str">
        <f aca="false">HYPERLINK("https://mncourtfraud.com/file/MBH-22.zip","MBH-22.zip")</f>
        <v>MBH-22.zip</v>
      </c>
      <c r="D31" s="2" t="s">
        <v>17</v>
      </c>
      <c r="E31" s="10" t="n">
        <v>44439</v>
      </c>
      <c r="F31" s="2" t="s">
        <v>18</v>
      </c>
      <c r="G31" s="8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31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1" s="1" t="s">
        <v>221</v>
      </c>
      <c r="J31" s="2" t="s">
        <v>228</v>
      </c>
      <c r="K31" s="2" t="s">
        <v>223</v>
      </c>
      <c r="L31" s="2" t="n">
        <v>28069</v>
      </c>
      <c r="M31" s="2" t="s">
        <v>224</v>
      </c>
      <c r="N31" s="2" t="s">
        <v>225</v>
      </c>
      <c r="Q31" s="2" t="n">
        <v>448</v>
      </c>
      <c r="R31" s="2" t="n">
        <v>128</v>
      </c>
    </row>
    <row r="32" customFormat="false" ht="18.7" hidden="false" customHeight="true" outlineLevel="0" collapsed="false">
      <c r="A32" s="1" t="n">
        <v>31</v>
      </c>
      <c r="B32" s="8" t="str">
        <f aca="false">HYPERLINK("https://mncourtfraud.com/file/27-CR-21-10185.pdf","27-CR-21-10185")</f>
        <v>27-CR-21-10185</v>
      </c>
      <c r="C32" s="9" t="str">
        <f aca="false">HYPERLINK("https://mncourtfraud.com/file/MBH-22.zip","MBH-22.zip")</f>
        <v>MBH-22.zip</v>
      </c>
      <c r="D32" s="2" t="s">
        <v>17</v>
      </c>
      <c r="E32" s="10" t="n">
        <v>44439</v>
      </c>
      <c r="F32" s="2" t="s">
        <v>18</v>
      </c>
      <c r="G32" s="8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32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2" s="1" t="s">
        <v>221</v>
      </c>
      <c r="J32" s="2" t="s">
        <v>228</v>
      </c>
      <c r="K32" s="2" t="s">
        <v>223</v>
      </c>
      <c r="L32" s="2" t="n">
        <v>28069</v>
      </c>
      <c r="M32" s="2" t="s">
        <v>224</v>
      </c>
      <c r="N32" s="2" t="s">
        <v>225</v>
      </c>
      <c r="Q32" s="2" t="n">
        <v>448</v>
      </c>
      <c r="R32" s="2" t="n">
        <v>128</v>
      </c>
    </row>
    <row r="33" customFormat="false" ht="18.7" hidden="false" customHeight="true" outlineLevel="0" collapsed="false">
      <c r="A33" s="1" t="n">
        <v>32</v>
      </c>
      <c r="B33" s="8" t="str">
        <f aca="false">HYPERLINK("https://mncourtfraud.com/file/27-CR-21-12714.pdf","27-CR-21-12714")</f>
        <v>27-CR-21-12714</v>
      </c>
      <c r="C33" s="9" t="str">
        <f aca="false">HYPERLINK("https://mncourtfraud.com/file/MBH-22.zip","MBH-22.zip")</f>
        <v>MBH-22.zip</v>
      </c>
      <c r="D33" s="2" t="s">
        <v>17</v>
      </c>
      <c r="E33" s="10" t="n">
        <v>44439</v>
      </c>
      <c r="F33" s="2" t="s">
        <v>18</v>
      </c>
      <c r="G33" s="8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33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3" s="1" t="s">
        <v>221</v>
      </c>
      <c r="J33" s="2" t="s">
        <v>228</v>
      </c>
      <c r="K33" s="2" t="s">
        <v>223</v>
      </c>
      <c r="L33" s="2" t="n">
        <v>28069</v>
      </c>
      <c r="M33" s="2" t="s">
        <v>224</v>
      </c>
      <c r="N33" s="2" t="s">
        <v>225</v>
      </c>
      <c r="Q33" s="2" t="n">
        <v>448</v>
      </c>
      <c r="R33" s="2" t="n">
        <v>128</v>
      </c>
    </row>
    <row r="34" customFormat="false" ht="18.7" hidden="false" customHeight="true" outlineLevel="0" collapsed="false">
      <c r="A34" s="1" t="n">
        <v>33</v>
      </c>
      <c r="B34" s="8" t="str">
        <f aca="false">HYPERLINK("https://mncourtfraud.com/file/27-CR-21-12749.pdf","27-CR-21-12749")</f>
        <v>27-CR-21-12749</v>
      </c>
      <c r="C34" s="9" t="str">
        <f aca="false">HYPERLINK("https://mncourtfraud.com/file/MBH-22.zip","MBH-22.zip")</f>
        <v>MBH-22.zip</v>
      </c>
      <c r="D34" s="2" t="s">
        <v>17</v>
      </c>
      <c r="E34" s="10" t="n">
        <v>44439</v>
      </c>
      <c r="F34" s="2" t="s">
        <v>18</v>
      </c>
      <c r="G34" s="8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34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4" s="1" t="s">
        <v>221</v>
      </c>
      <c r="J34" s="2" t="s">
        <v>228</v>
      </c>
      <c r="K34" s="2" t="s">
        <v>223</v>
      </c>
      <c r="L34" s="2" t="n">
        <v>28069</v>
      </c>
      <c r="M34" s="2" t="s">
        <v>224</v>
      </c>
      <c r="N34" s="2" t="s">
        <v>225</v>
      </c>
      <c r="Q34" s="2" t="n">
        <v>448</v>
      </c>
      <c r="R34" s="2" t="n">
        <v>128</v>
      </c>
    </row>
    <row r="35" customFormat="false" ht="18.7" hidden="false" customHeight="true" outlineLevel="0" collapsed="false">
      <c r="A35" s="1" t="n">
        <v>34</v>
      </c>
      <c r="B35" s="8" t="str">
        <f aca="false">HYPERLINK("https://mncourtfraud.com/file/27-CR-21-12762.pdf","27-CR-21-12762")</f>
        <v>27-CR-21-12762</v>
      </c>
      <c r="C35" s="9" t="str">
        <f aca="false">HYPERLINK("https://mncourtfraud.com/file/MBH-22.zip","MBH-22.zip")</f>
        <v>MBH-22.zip</v>
      </c>
      <c r="D35" s="2" t="s">
        <v>17</v>
      </c>
      <c r="E35" s="10" t="n">
        <v>44439</v>
      </c>
      <c r="F35" s="2" t="s">
        <v>18</v>
      </c>
      <c r="G35" s="8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35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5" s="1" t="s">
        <v>221</v>
      </c>
      <c r="J35" s="2" t="s">
        <v>228</v>
      </c>
      <c r="K35" s="2" t="s">
        <v>223</v>
      </c>
      <c r="L35" s="2" t="n">
        <v>28069</v>
      </c>
      <c r="M35" s="2" t="s">
        <v>224</v>
      </c>
      <c r="N35" s="2" t="s">
        <v>225</v>
      </c>
      <c r="Q35" s="2" t="n">
        <v>448</v>
      </c>
      <c r="R35" s="2" t="n">
        <v>128</v>
      </c>
    </row>
    <row r="36" customFormat="false" ht="18.7" hidden="false" customHeight="true" outlineLevel="0" collapsed="false">
      <c r="A36" s="1" t="n">
        <v>35</v>
      </c>
      <c r="B36" s="8" t="str">
        <f aca="false">HYPERLINK("https://mncourtfraud.com/file/27-CR-21-12947.pdf","27-CR-21-12947")</f>
        <v>27-CR-21-12947</v>
      </c>
      <c r="C36" s="9" t="str">
        <f aca="false">HYPERLINK("https://mncourtfraud.com/file/MBH-22.zip","MBH-22.zip")</f>
        <v>MBH-22.zip</v>
      </c>
      <c r="D36" s="2" t="s">
        <v>17</v>
      </c>
      <c r="E36" s="10" t="n">
        <v>44439</v>
      </c>
      <c r="F36" s="2" t="s">
        <v>18</v>
      </c>
      <c r="G36" s="8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36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6" s="1" t="s">
        <v>221</v>
      </c>
      <c r="J36" s="2" t="s">
        <v>228</v>
      </c>
      <c r="K36" s="2" t="s">
        <v>223</v>
      </c>
      <c r="L36" s="2" t="n">
        <v>28069</v>
      </c>
      <c r="M36" s="2" t="s">
        <v>224</v>
      </c>
      <c r="N36" s="2" t="s">
        <v>225</v>
      </c>
      <c r="Q36" s="2" t="n">
        <v>448</v>
      </c>
      <c r="R36" s="2" t="n">
        <v>128</v>
      </c>
    </row>
    <row r="37" customFormat="false" ht="18.7" hidden="false" customHeight="true" outlineLevel="0" collapsed="false">
      <c r="A37" s="1" t="n">
        <v>36</v>
      </c>
      <c r="B37" s="8" t="str">
        <f aca="false">HYPERLINK("https://mncourtfraud.com/file/27-CR-21-13144.pdf","27-CR-21-13144")</f>
        <v>27-CR-21-13144</v>
      </c>
      <c r="C37" s="9" t="str">
        <f aca="false">HYPERLINK("https://mncourtfraud.com/file/MBH-22.zip","MBH-22.zip")</f>
        <v>MBH-22.zip</v>
      </c>
      <c r="D37" s="2" t="s">
        <v>17</v>
      </c>
      <c r="E37" s="10" t="n">
        <v>44439</v>
      </c>
      <c r="F37" s="2" t="s">
        <v>18</v>
      </c>
      <c r="G37" s="8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37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7" s="1" t="s">
        <v>221</v>
      </c>
      <c r="J37" s="2" t="s">
        <v>228</v>
      </c>
      <c r="K37" s="2" t="s">
        <v>223</v>
      </c>
      <c r="L37" s="2" t="n">
        <v>28069</v>
      </c>
      <c r="M37" s="2" t="s">
        <v>224</v>
      </c>
      <c r="N37" s="2" t="s">
        <v>225</v>
      </c>
      <c r="Q37" s="2" t="n">
        <v>448</v>
      </c>
      <c r="R37" s="2" t="n">
        <v>128</v>
      </c>
    </row>
    <row r="38" customFormat="false" ht="18.7" hidden="false" customHeight="true" outlineLevel="0" collapsed="false">
      <c r="A38" s="1" t="n">
        <v>37</v>
      </c>
      <c r="B38" s="8" t="str">
        <f aca="false">HYPERLINK("https://mncourtfraud.com/file/27-CR-21-13146.pdf","27-CR-21-13146")</f>
        <v>27-CR-21-13146</v>
      </c>
      <c r="C38" s="9" t="str">
        <f aca="false">HYPERLINK("https://mncourtfraud.com/file/MBH-22.zip","MBH-22.zip")</f>
        <v>MBH-22.zip</v>
      </c>
      <c r="D38" s="2" t="s">
        <v>17</v>
      </c>
      <c r="E38" s="10" t="n">
        <v>44439</v>
      </c>
      <c r="F38" s="2" t="s">
        <v>18</v>
      </c>
      <c r="G38" s="8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38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8" s="1" t="s">
        <v>221</v>
      </c>
      <c r="J38" s="2" t="s">
        <v>228</v>
      </c>
      <c r="K38" s="2" t="s">
        <v>223</v>
      </c>
      <c r="L38" s="2" t="n">
        <v>28069</v>
      </c>
      <c r="M38" s="2" t="s">
        <v>224</v>
      </c>
      <c r="N38" s="2" t="s">
        <v>225</v>
      </c>
      <c r="Q38" s="2" t="n">
        <v>448</v>
      </c>
      <c r="R38" s="2" t="n">
        <v>128</v>
      </c>
    </row>
    <row r="39" customFormat="false" ht="18.7" hidden="false" customHeight="true" outlineLevel="0" collapsed="false">
      <c r="A39" s="1" t="n">
        <v>38</v>
      </c>
      <c r="B39" s="8" t="str">
        <f aca="false">HYPERLINK("https://mncourtfraud.com/file/27-CR-21-13147.pdf","27-CR-21-13147")</f>
        <v>27-CR-21-13147</v>
      </c>
      <c r="C39" s="9" t="str">
        <f aca="false">HYPERLINK("https://mncourtfraud.com/file/MBH-22.zip","MBH-22.zip")</f>
        <v>MBH-22.zip</v>
      </c>
      <c r="D39" s="2" t="s">
        <v>17</v>
      </c>
      <c r="E39" s="10" t="n">
        <v>44439</v>
      </c>
      <c r="F39" s="2" t="s">
        <v>18</v>
      </c>
      <c r="G39" s="8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39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9" s="1" t="s">
        <v>221</v>
      </c>
      <c r="J39" s="2" t="s">
        <v>228</v>
      </c>
      <c r="K39" s="2" t="s">
        <v>223</v>
      </c>
      <c r="L39" s="2" t="n">
        <v>28069</v>
      </c>
      <c r="M39" s="2" t="s">
        <v>224</v>
      </c>
      <c r="N39" s="2" t="s">
        <v>225</v>
      </c>
      <c r="Q39" s="2" t="n">
        <v>448</v>
      </c>
      <c r="R39" s="2" t="n">
        <v>128</v>
      </c>
    </row>
    <row r="40" customFormat="false" ht="18.7" hidden="false" customHeight="true" outlineLevel="0" collapsed="false">
      <c r="A40" s="1" t="n">
        <v>39</v>
      </c>
      <c r="B40" s="8" t="str">
        <f aca="false">HYPERLINK("https://mncourtfraud.com/file/27-CR-21-13150.pdf","27-CR-21-13150")</f>
        <v>27-CR-21-13150</v>
      </c>
      <c r="C40" s="9" t="str">
        <f aca="false">HYPERLINK("https://mncourtfraud.com/file/MBH-22.zip","MBH-22.zip")</f>
        <v>MBH-22.zip</v>
      </c>
      <c r="D40" s="2" t="s">
        <v>17</v>
      </c>
      <c r="E40" s="10" t="n">
        <v>44439</v>
      </c>
      <c r="F40" s="2" t="s">
        <v>18</v>
      </c>
      <c r="G40" s="8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40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40" s="1" t="s">
        <v>221</v>
      </c>
      <c r="J40" s="2" t="s">
        <v>228</v>
      </c>
      <c r="K40" s="2" t="s">
        <v>223</v>
      </c>
      <c r="L40" s="2" t="n">
        <v>28069</v>
      </c>
      <c r="M40" s="2" t="s">
        <v>224</v>
      </c>
      <c r="N40" s="2" t="s">
        <v>225</v>
      </c>
      <c r="Q40" s="2" t="n">
        <v>448</v>
      </c>
      <c r="R40" s="2" t="n">
        <v>128</v>
      </c>
    </row>
    <row r="41" customFormat="false" ht="18.7" hidden="false" customHeight="true" outlineLevel="0" collapsed="false">
      <c r="A41" s="1" t="n">
        <v>40</v>
      </c>
    </row>
    <row r="42" customFormat="false" ht="18.7" hidden="false" customHeight="true" outlineLevel="0" collapsed="false">
      <c r="A42" s="1" t="n">
        <v>41</v>
      </c>
      <c r="B42" s="8" t="str">
        <f aca="false">HYPERLINK("https://mncourtfraud.com/file/27-CR-19-4578.pdf","27-CR-19-4578")</f>
        <v>27-CR-19-4578</v>
      </c>
      <c r="C42" s="9" t="str">
        <f aca="false">HYPERLINK("https://mncourtfraud.com/file/MBH-23.zip","MBH-23.zip")</f>
        <v>MBH-23.zip</v>
      </c>
      <c r="D42" s="2" t="s">
        <v>17</v>
      </c>
      <c r="E42" s="10" t="n">
        <v>44543</v>
      </c>
      <c r="F42" s="2" t="s">
        <v>42</v>
      </c>
      <c r="G42" s="8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42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2" s="1" t="s">
        <v>221</v>
      </c>
      <c r="J42" s="2" t="s">
        <v>226</v>
      </c>
      <c r="K42" s="2" t="s">
        <v>223</v>
      </c>
      <c r="L42" s="2" t="n">
        <v>21225</v>
      </c>
      <c r="M42" s="2" t="s">
        <v>224</v>
      </c>
      <c r="N42" s="2" t="s">
        <v>225</v>
      </c>
      <c r="Q42" s="2" t="n">
        <v>319</v>
      </c>
      <c r="R42" s="2" t="n">
        <v>105</v>
      </c>
    </row>
    <row r="43" customFormat="false" ht="18.7" hidden="false" customHeight="true" outlineLevel="0" collapsed="false">
      <c r="A43" s="1" t="n">
        <v>42</v>
      </c>
      <c r="B43" s="8" t="str">
        <f aca="false">HYPERLINK("https://mncourtfraud.com/file/27-CR-19-5875.pdf","27-CR-19-5875")</f>
        <v>27-CR-19-5875</v>
      </c>
      <c r="C43" s="9" t="str">
        <f aca="false">HYPERLINK("https://mncourtfraud.com/file/MBH-23.zip","MBH-23.zip")</f>
        <v>MBH-23.zip</v>
      </c>
      <c r="D43" s="2" t="s">
        <v>17</v>
      </c>
      <c r="E43" s="10" t="n">
        <v>44543</v>
      </c>
      <c r="F43" s="2" t="s">
        <v>42</v>
      </c>
      <c r="G43" s="8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43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3" s="1" t="s">
        <v>221</v>
      </c>
      <c r="J43" s="2" t="s">
        <v>226</v>
      </c>
      <c r="K43" s="2" t="s">
        <v>223</v>
      </c>
      <c r="L43" s="2" t="n">
        <v>21225</v>
      </c>
      <c r="M43" s="2" t="s">
        <v>224</v>
      </c>
      <c r="N43" s="2" t="s">
        <v>225</v>
      </c>
      <c r="Q43" s="2" t="n">
        <v>319</v>
      </c>
      <c r="R43" s="2" t="n">
        <v>105</v>
      </c>
    </row>
    <row r="44" customFormat="false" ht="18.7" hidden="false" customHeight="true" outlineLevel="0" collapsed="false">
      <c r="A44" s="1" t="n">
        <v>43</v>
      </c>
      <c r="B44" s="8" t="str">
        <f aca="false">HYPERLINK("https://mncourtfraud.com/file/27-CR-19-26893.pdf","27-CR-19-26893")</f>
        <v>27-CR-19-26893</v>
      </c>
      <c r="C44" s="9" t="str">
        <f aca="false">HYPERLINK("https://mncourtfraud.com/file/MBH-23.zip","MBH-23.zip")</f>
        <v>MBH-23.zip</v>
      </c>
      <c r="D44" s="2" t="s">
        <v>17</v>
      </c>
      <c r="E44" s="10" t="n">
        <v>44543</v>
      </c>
      <c r="F44" s="2" t="s">
        <v>42</v>
      </c>
      <c r="G44" s="8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44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4" s="1" t="s">
        <v>221</v>
      </c>
      <c r="J44" s="2" t="s">
        <v>226</v>
      </c>
      <c r="K44" s="2" t="s">
        <v>223</v>
      </c>
      <c r="L44" s="2" t="n">
        <v>21225</v>
      </c>
      <c r="M44" s="2" t="s">
        <v>224</v>
      </c>
      <c r="N44" s="2" t="s">
        <v>225</v>
      </c>
      <c r="Q44" s="2" t="n">
        <v>319</v>
      </c>
      <c r="R44" s="2" t="n">
        <v>105</v>
      </c>
    </row>
    <row r="45" customFormat="false" ht="18.7" hidden="false" customHeight="true" outlineLevel="0" collapsed="false">
      <c r="A45" s="1" t="n">
        <v>44</v>
      </c>
      <c r="B45" s="8" t="str">
        <f aca="false">HYPERLINK("https://mncourtfraud.com/file/27-CR-20-693.pdf","27-CR-20-693")</f>
        <v>27-CR-20-693</v>
      </c>
      <c r="C45" s="9" t="str">
        <f aca="false">HYPERLINK("https://mncourtfraud.com/file/MBH-23.zip","MBH-23.zip")</f>
        <v>MBH-23.zip</v>
      </c>
      <c r="D45" s="2" t="s">
        <v>17</v>
      </c>
      <c r="E45" s="10" t="n">
        <v>44543</v>
      </c>
      <c r="F45" s="2" t="s">
        <v>42</v>
      </c>
      <c r="G45" s="8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45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5" s="1" t="s">
        <v>221</v>
      </c>
      <c r="J45" s="2" t="s">
        <v>226</v>
      </c>
      <c r="K45" s="2" t="s">
        <v>223</v>
      </c>
      <c r="L45" s="2" t="n">
        <v>21225</v>
      </c>
      <c r="M45" s="2" t="s">
        <v>224</v>
      </c>
      <c r="N45" s="2" t="s">
        <v>225</v>
      </c>
      <c r="Q45" s="2" t="n">
        <v>319</v>
      </c>
      <c r="R45" s="2" t="n">
        <v>105</v>
      </c>
    </row>
    <row r="46" customFormat="false" ht="18.7" hidden="false" customHeight="true" outlineLevel="0" collapsed="false">
      <c r="A46" s="1" t="n">
        <v>45</v>
      </c>
      <c r="B46" s="8" t="str">
        <f aca="false">HYPERLINK("https://mncourtfraud.com/file/27-CR-20-2581.pdf","27-CR-20-2581")</f>
        <v>27-CR-20-2581</v>
      </c>
      <c r="C46" s="9" t="str">
        <f aca="false">HYPERLINK("https://mncourtfraud.com/file/MBH-23.zip","MBH-23.zip")</f>
        <v>MBH-23.zip</v>
      </c>
      <c r="D46" s="2" t="s">
        <v>17</v>
      </c>
      <c r="E46" s="10" t="n">
        <v>44543</v>
      </c>
      <c r="F46" s="2" t="s">
        <v>42</v>
      </c>
      <c r="G46" s="8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46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6" s="1" t="s">
        <v>221</v>
      </c>
      <c r="J46" s="2" t="s">
        <v>226</v>
      </c>
      <c r="K46" s="2" t="s">
        <v>223</v>
      </c>
      <c r="L46" s="2" t="n">
        <v>21225</v>
      </c>
      <c r="M46" s="2" t="s">
        <v>224</v>
      </c>
      <c r="N46" s="2" t="s">
        <v>225</v>
      </c>
      <c r="Q46" s="2" t="n">
        <v>319</v>
      </c>
      <c r="R46" s="2" t="n">
        <v>105</v>
      </c>
    </row>
    <row r="47" customFormat="false" ht="18.7" hidden="false" customHeight="true" outlineLevel="0" collapsed="false">
      <c r="A47" s="1" t="n">
        <v>46</v>
      </c>
      <c r="B47" s="8" t="str">
        <f aca="false">HYPERLINK("https://mncourtfraud.com/file/27-CR-20-5618.pdf","27-CR-20-5618")</f>
        <v>27-CR-20-5618</v>
      </c>
      <c r="C47" s="9" t="str">
        <f aca="false">HYPERLINK("https://mncourtfraud.com/file/MBH-23.zip","MBH-23.zip")</f>
        <v>MBH-23.zip</v>
      </c>
      <c r="D47" s="2" t="s">
        <v>17</v>
      </c>
      <c r="E47" s="10" t="n">
        <v>44543</v>
      </c>
      <c r="F47" s="2" t="s">
        <v>42</v>
      </c>
      <c r="G47" s="8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47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7" s="1" t="s">
        <v>221</v>
      </c>
      <c r="J47" s="2" t="s">
        <v>226</v>
      </c>
      <c r="K47" s="2" t="s">
        <v>223</v>
      </c>
      <c r="L47" s="2" t="n">
        <v>21225</v>
      </c>
      <c r="M47" s="2" t="s">
        <v>224</v>
      </c>
      <c r="N47" s="2" t="s">
        <v>225</v>
      </c>
      <c r="Q47" s="2" t="n">
        <v>319</v>
      </c>
      <c r="R47" s="2" t="n">
        <v>105</v>
      </c>
    </row>
    <row r="48" customFormat="false" ht="18.7" hidden="false" customHeight="true" outlineLevel="0" collapsed="false">
      <c r="A48" s="1" t="n">
        <v>47</v>
      </c>
      <c r="B48" s="8" t="str">
        <f aca="false">HYPERLINK("https://mncourtfraud.com/file/27-CR-20-14626.pdf","27-CR-20-14626")</f>
        <v>27-CR-20-14626</v>
      </c>
      <c r="C48" s="9" t="str">
        <f aca="false">HYPERLINK("https://mncourtfraud.com/file/MBH-23.zip","MBH-23.zip")</f>
        <v>MBH-23.zip</v>
      </c>
      <c r="D48" s="2" t="s">
        <v>17</v>
      </c>
      <c r="E48" s="10" t="n">
        <v>44543</v>
      </c>
      <c r="F48" s="2" t="s">
        <v>42</v>
      </c>
      <c r="G48" s="8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48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8" s="1" t="s">
        <v>221</v>
      </c>
      <c r="J48" s="2" t="s">
        <v>226</v>
      </c>
      <c r="K48" s="2" t="s">
        <v>223</v>
      </c>
      <c r="L48" s="2" t="n">
        <v>21225</v>
      </c>
      <c r="M48" s="2" t="s">
        <v>224</v>
      </c>
      <c r="N48" s="2" t="s">
        <v>225</v>
      </c>
      <c r="Q48" s="2" t="n">
        <v>319</v>
      </c>
      <c r="R48" s="2" t="n">
        <v>105</v>
      </c>
    </row>
    <row r="49" customFormat="false" ht="18.7" hidden="false" customHeight="true" outlineLevel="0" collapsed="false">
      <c r="A49" s="1" t="n">
        <v>48</v>
      </c>
      <c r="B49" s="8" t="str">
        <f aca="false">HYPERLINK("https://mncourtfraud.com/file/27-CR-20-25524.pdf","27-CR-20-25524")</f>
        <v>27-CR-20-25524</v>
      </c>
      <c r="C49" s="9" t="str">
        <f aca="false">HYPERLINK("https://mncourtfraud.com/file/MBH-23.zip","MBH-23.zip")</f>
        <v>MBH-23.zip</v>
      </c>
      <c r="D49" s="2" t="s">
        <v>17</v>
      </c>
      <c r="E49" s="10" t="n">
        <v>44543</v>
      </c>
      <c r="F49" s="2" t="s">
        <v>42</v>
      </c>
      <c r="G49" s="8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49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9" s="1" t="s">
        <v>221</v>
      </c>
      <c r="J49" s="2" t="s">
        <v>226</v>
      </c>
      <c r="K49" s="2" t="s">
        <v>223</v>
      </c>
      <c r="L49" s="2" t="n">
        <v>21225</v>
      </c>
      <c r="M49" s="2" t="s">
        <v>224</v>
      </c>
      <c r="N49" s="2" t="s">
        <v>225</v>
      </c>
      <c r="Q49" s="2" t="n">
        <v>319</v>
      </c>
      <c r="R49" s="2" t="n">
        <v>105</v>
      </c>
    </row>
    <row r="50" customFormat="false" ht="18.7" hidden="false" customHeight="true" outlineLevel="0" collapsed="false">
      <c r="A50" s="1" t="n">
        <v>49</v>
      </c>
      <c r="B50" s="8" t="str">
        <f aca="false">HYPERLINK("https://mncourtfraud.com/file/27-CR-21-2803.pdf","27-CR-21-2803")</f>
        <v>27-CR-21-2803</v>
      </c>
      <c r="C50" s="9" t="str">
        <f aca="false">HYPERLINK("https://mncourtfraud.com/file/MBH-23.zip","MBH-23.zip")</f>
        <v>MBH-23.zip</v>
      </c>
      <c r="D50" s="2" t="s">
        <v>17</v>
      </c>
      <c r="E50" s="10" t="n">
        <v>44543</v>
      </c>
      <c r="F50" s="2" t="s">
        <v>42</v>
      </c>
      <c r="G50" s="8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50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0" s="1" t="s">
        <v>221</v>
      </c>
      <c r="J50" s="2" t="s">
        <v>226</v>
      </c>
      <c r="K50" s="2" t="s">
        <v>223</v>
      </c>
      <c r="L50" s="2" t="n">
        <v>21225</v>
      </c>
      <c r="M50" s="2" t="s">
        <v>224</v>
      </c>
      <c r="N50" s="2" t="s">
        <v>225</v>
      </c>
      <c r="Q50" s="2" t="n">
        <v>319</v>
      </c>
      <c r="R50" s="2" t="n">
        <v>105</v>
      </c>
    </row>
    <row r="51" customFormat="false" ht="18.7" hidden="false" customHeight="true" outlineLevel="0" collapsed="false">
      <c r="A51" s="1" t="n">
        <v>50</v>
      </c>
      <c r="B51" s="8" t="str">
        <f aca="false">HYPERLINK("https://mncourtfraud.com/file/27-CR-21-4099.pdf","27-CR-21-4099")</f>
        <v>27-CR-21-4099</v>
      </c>
      <c r="C51" s="9" t="str">
        <f aca="false">HYPERLINK("https://mncourtfraud.com/file/MBH-23.zip","MBH-23.zip")</f>
        <v>MBH-23.zip</v>
      </c>
      <c r="D51" s="2" t="s">
        <v>17</v>
      </c>
      <c r="E51" s="10" t="n">
        <v>44543</v>
      </c>
      <c r="F51" s="2" t="s">
        <v>42</v>
      </c>
      <c r="G51" s="8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51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1" s="1" t="s">
        <v>221</v>
      </c>
      <c r="J51" s="2" t="s">
        <v>226</v>
      </c>
      <c r="K51" s="2" t="s">
        <v>223</v>
      </c>
      <c r="L51" s="2" t="n">
        <v>21225</v>
      </c>
      <c r="M51" s="2" t="s">
        <v>224</v>
      </c>
      <c r="N51" s="2" t="s">
        <v>225</v>
      </c>
      <c r="Q51" s="2" t="n">
        <v>319</v>
      </c>
      <c r="R51" s="2" t="n">
        <v>105</v>
      </c>
    </row>
    <row r="52" customFormat="false" ht="18.7" hidden="false" customHeight="true" outlineLevel="0" collapsed="false">
      <c r="A52" s="1" t="n">
        <v>51</v>
      </c>
      <c r="B52" s="8" t="str">
        <f aca="false">HYPERLINK("https://mncourtfraud.com/file/27-CR-21-10185.pdf","27-CR-21-10185")</f>
        <v>27-CR-21-10185</v>
      </c>
      <c r="C52" s="9" t="str">
        <f aca="false">HYPERLINK("https://mncourtfraud.com/file/MBH-23.zip","MBH-23.zip")</f>
        <v>MBH-23.zip</v>
      </c>
      <c r="D52" s="2" t="s">
        <v>17</v>
      </c>
      <c r="E52" s="10" t="n">
        <v>44543</v>
      </c>
      <c r="F52" s="2" t="s">
        <v>42</v>
      </c>
      <c r="G52" s="8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52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2" s="1" t="s">
        <v>221</v>
      </c>
      <c r="J52" s="2" t="s">
        <v>226</v>
      </c>
      <c r="K52" s="2" t="s">
        <v>223</v>
      </c>
      <c r="L52" s="2" t="n">
        <v>21225</v>
      </c>
      <c r="M52" s="2" t="s">
        <v>224</v>
      </c>
      <c r="N52" s="2" t="s">
        <v>225</v>
      </c>
      <c r="Q52" s="2" t="n">
        <v>319</v>
      </c>
      <c r="R52" s="2" t="n">
        <v>105</v>
      </c>
    </row>
    <row r="53" customFormat="false" ht="18.7" hidden="false" customHeight="true" outlineLevel="0" collapsed="false">
      <c r="A53" s="1" t="n">
        <v>52</v>
      </c>
      <c r="B53" s="8" t="str">
        <f aca="false">HYPERLINK("https://mncourtfraud.com/file/27-CR-21-12714.pdf","27-CR-21-12714")</f>
        <v>27-CR-21-12714</v>
      </c>
      <c r="C53" s="9" t="str">
        <f aca="false">HYPERLINK("https://mncourtfraud.com/file/MBH-23.zip","MBH-23.zip")</f>
        <v>MBH-23.zip</v>
      </c>
      <c r="D53" s="2" t="s">
        <v>17</v>
      </c>
      <c r="E53" s="10" t="n">
        <v>44543</v>
      </c>
      <c r="F53" s="2" t="s">
        <v>42</v>
      </c>
      <c r="G53" s="8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53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3" s="1" t="s">
        <v>221</v>
      </c>
      <c r="J53" s="2" t="s">
        <v>226</v>
      </c>
      <c r="K53" s="2" t="s">
        <v>223</v>
      </c>
      <c r="L53" s="2" t="n">
        <v>21225</v>
      </c>
      <c r="M53" s="2" t="s">
        <v>224</v>
      </c>
      <c r="N53" s="2" t="s">
        <v>225</v>
      </c>
      <c r="Q53" s="2" t="n">
        <v>319</v>
      </c>
      <c r="R53" s="2" t="n">
        <v>105</v>
      </c>
    </row>
    <row r="54" customFormat="false" ht="18.7" hidden="false" customHeight="true" outlineLevel="0" collapsed="false">
      <c r="A54" s="1" t="n">
        <v>53</v>
      </c>
      <c r="B54" s="8" t="str">
        <f aca="false">HYPERLINK("https://mncourtfraud.com/file/27-CR-21-12749.pdf","27-CR-21-12749")</f>
        <v>27-CR-21-12749</v>
      </c>
      <c r="C54" s="9" t="str">
        <f aca="false">HYPERLINK("https://mncourtfraud.com/file/MBH-23.zip","MBH-23.zip")</f>
        <v>MBH-23.zip</v>
      </c>
      <c r="D54" s="2" t="s">
        <v>17</v>
      </c>
      <c r="E54" s="10" t="n">
        <v>44543</v>
      </c>
      <c r="F54" s="2" t="s">
        <v>42</v>
      </c>
      <c r="G54" s="8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54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4" s="1" t="s">
        <v>221</v>
      </c>
      <c r="J54" s="2" t="s">
        <v>226</v>
      </c>
      <c r="K54" s="2" t="s">
        <v>223</v>
      </c>
      <c r="L54" s="2" t="n">
        <v>21225</v>
      </c>
      <c r="M54" s="2" t="s">
        <v>224</v>
      </c>
      <c r="N54" s="2" t="s">
        <v>225</v>
      </c>
      <c r="Q54" s="2" t="n">
        <v>319</v>
      </c>
      <c r="R54" s="2" t="n">
        <v>105</v>
      </c>
    </row>
    <row r="55" customFormat="false" ht="18.7" hidden="false" customHeight="true" outlineLevel="0" collapsed="false">
      <c r="A55" s="1" t="n">
        <v>54</v>
      </c>
      <c r="B55" s="8" t="str">
        <f aca="false">HYPERLINK("https://mncourtfraud.com/file/27-CR-21-12762.pdf","27-CR-21-12762")</f>
        <v>27-CR-21-12762</v>
      </c>
      <c r="C55" s="9" t="str">
        <f aca="false">HYPERLINK("https://mncourtfraud.com/file/MBH-23.zip","MBH-23.zip")</f>
        <v>MBH-23.zip</v>
      </c>
      <c r="D55" s="2" t="s">
        <v>17</v>
      </c>
      <c r="E55" s="10" t="n">
        <v>44543</v>
      </c>
      <c r="F55" s="2" t="s">
        <v>42</v>
      </c>
      <c r="G55" s="8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55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5" s="1" t="s">
        <v>221</v>
      </c>
      <c r="J55" s="2" t="s">
        <v>226</v>
      </c>
      <c r="K55" s="2" t="s">
        <v>223</v>
      </c>
      <c r="L55" s="2" t="n">
        <v>21225</v>
      </c>
      <c r="M55" s="2" t="s">
        <v>224</v>
      </c>
      <c r="N55" s="2" t="s">
        <v>225</v>
      </c>
      <c r="Q55" s="2" t="n">
        <v>319</v>
      </c>
      <c r="R55" s="2" t="n">
        <v>105</v>
      </c>
    </row>
    <row r="56" customFormat="false" ht="18.7" hidden="false" customHeight="true" outlineLevel="0" collapsed="false">
      <c r="A56" s="1" t="n">
        <v>55</v>
      </c>
      <c r="B56" s="8" t="str">
        <f aca="false">HYPERLINK("https://mncourtfraud.com/file/27-CR-21-12947.pdf","27-CR-21-12947")</f>
        <v>27-CR-21-12947</v>
      </c>
      <c r="C56" s="9" t="str">
        <f aca="false">HYPERLINK("https://mncourtfraud.com/file/MBH-23.zip","MBH-23.zip")</f>
        <v>MBH-23.zip</v>
      </c>
      <c r="D56" s="2" t="s">
        <v>17</v>
      </c>
      <c r="E56" s="10" t="n">
        <v>44543</v>
      </c>
      <c r="F56" s="2" t="s">
        <v>42</v>
      </c>
      <c r="G56" s="8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56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6" s="1" t="s">
        <v>221</v>
      </c>
      <c r="J56" s="2" t="s">
        <v>226</v>
      </c>
      <c r="K56" s="2" t="s">
        <v>223</v>
      </c>
      <c r="L56" s="2" t="n">
        <v>21225</v>
      </c>
      <c r="M56" s="2" t="s">
        <v>224</v>
      </c>
      <c r="N56" s="2" t="s">
        <v>225</v>
      </c>
      <c r="Q56" s="2" t="n">
        <v>319</v>
      </c>
      <c r="R56" s="2" t="n">
        <v>105</v>
      </c>
    </row>
    <row r="57" customFormat="false" ht="18.7" hidden="false" customHeight="true" outlineLevel="0" collapsed="false">
      <c r="A57" s="1" t="n">
        <v>56</v>
      </c>
      <c r="B57" s="8" t="str">
        <f aca="false">HYPERLINK("https://mncourtfraud.com/file/27-CR-21-13144.pdf","27-CR-21-13144")</f>
        <v>27-CR-21-13144</v>
      </c>
      <c r="C57" s="9" t="str">
        <f aca="false">HYPERLINK("https://mncourtfraud.com/file/MBH-23.zip","MBH-23.zip")</f>
        <v>MBH-23.zip</v>
      </c>
      <c r="D57" s="2" t="s">
        <v>17</v>
      </c>
      <c r="E57" s="10" t="n">
        <v>44543</v>
      </c>
      <c r="F57" s="2" t="s">
        <v>42</v>
      </c>
      <c r="G57" s="8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57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7" s="1" t="s">
        <v>221</v>
      </c>
      <c r="J57" s="2" t="s">
        <v>226</v>
      </c>
      <c r="K57" s="2" t="s">
        <v>223</v>
      </c>
      <c r="L57" s="2" t="n">
        <v>21225</v>
      </c>
      <c r="M57" s="2" t="s">
        <v>224</v>
      </c>
      <c r="N57" s="2" t="s">
        <v>225</v>
      </c>
      <c r="Q57" s="2" t="n">
        <v>319</v>
      </c>
      <c r="R57" s="2" t="n">
        <v>105</v>
      </c>
    </row>
    <row r="58" customFormat="false" ht="18.7" hidden="false" customHeight="true" outlineLevel="0" collapsed="false">
      <c r="A58" s="1" t="n">
        <v>57</v>
      </c>
      <c r="B58" s="8" t="str">
        <f aca="false">HYPERLINK("https://mncourtfraud.com/file/27-CR-21-13146.pdf","27-CR-21-13146")</f>
        <v>27-CR-21-13146</v>
      </c>
      <c r="C58" s="9" t="str">
        <f aca="false">HYPERLINK("https://mncourtfraud.com/file/MBH-23.zip","MBH-23.zip")</f>
        <v>MBH-23.zip</v>
      </c>
      <c r="D58" s="2" t="s">
        <v>17</v>
      </c>
      <c r="E58" s="10" t="n">
        <v>44543</v>
      </c>
      <c r="F58" s="2" t="s">
        <v>42</v>
      </c>
      <c r="G58" s="8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58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8" s="1" t="s">
        <v>221</v>
      </c>
      <c r="J58" s="2" t="s">
        <v>226</v>
      </c>
      <c r="K58" s="2" t="s">
        <v>223</v>
      </c>
      <c r="L58" s="2" t="n">
        <v>21225</v>
      </c>
      <c r="M58" s="2" t="s">
        <v>224</v>
      </c>
      <c r="N58" s="2" t="s">
        <v>225</v>
      </c>
      <c r="Q58" s="2" t="n">
        <v>319</v>
      </c>
      <c r="R58" s="2" t="n">
        <v>105</v>
      </c>
    </row>
    <row r="59" customFormat="false" ht="18.7" hidden="false" customHeight="true" outlineLevel="0" collapsed="false">
      <c r="A59" s="1" t="n">
        <v>58</v>
      </c>
      <c r="B59" s="8" t="str">
        <f aca="false">HYPERLINK("https://mncourtfraud.com/file/27-CR-21-13147.pdf","27-CR-21-13147")</f>
        <v>27-CR-21-13147</v>
      </c>
      <c r="C59" s="9" t="str">
        <f aca="false">HYPERLINK("https://mncourtfraud.com/file/MBH-23.zip","MBH-23.zip")</f>
        <v>MBH-23.zip</v>
      </c>
      <c r="D59" s="2" t="s">
        <v>17</v>
      </c>
      <c r="E59" s="10" t="n">
        <v>44543</v>
      </c>
      <c r="F59" s="2" t="s">
        <v>42</v>
      </c>
      <c r="G59" s="8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59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9" s="1" t="s">
        <v>221</v>
      </c>
      <c r="J59" s="2" t="s">
        <v>226</v>
      </c>
      <c r="K59" s="2" t="s">
        <v>223</v>
      </c>
      <c r="L59" s="2" t="n">
        <v>21225</v>
      </c>
      <c r="M59" s="2" t="s">
        <v>224</v>
      </c>
      <c r="N59" s="2" t="s">
        <v>225</v>
      </c>
      <c r="Q59" s="2" t="n">
        <v>319</v>
      </c>
      <c r="R59" s="2" t="n">
        <v>105</v>
      </c>
    </row>
    <row r="60" customFormat="false" ht="18.7" hidden="false" customHeight="true" outlineLevel="0" collapsed="false">
      <c r="A60" s="1" t="n">
        <v>59</v>
      </c>
      <c r="B60" s="8" t="str">
        <f aca="false">HYPERLINK("https://mncourtfraud.com/file/27-CR-21-13150.pdf","27-CR-21-13150")</f>
        <v>27-CR-21-13150</v>
      </c>
      <c r="C60" s="9" t="str">
        <f aca="false">HYPERLINK("https://mncourtfraud.com/file/MBH-23.zip","MBH-23.zip")</f>
        <v>MBH-23.zip</v>
      </c>
      <c r="D60" s="2" t="s">
        <v>17</v>
      </c>
      <c r="E60" s="10" t="n">
        <v>44543</v>
      </c>
      <c r="F60" s="2" t="s">
        <v>42</v>
      </c>
      <c r="G60" s="8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60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60" s="1" t="s">
        <v>221</v>
      </c>
      <c r="J60" s="2" t="s">
        <v>226</v>
      </c>
      <c r="K60" s="2" t="s">
        <v>223</v>
      </c>
      <c r="L60" s="2" t="n">
        <v>21225</v>
      </c>
      <c r="M60" s="2" t="s">
        <v>224</v>
      </c>
      <c r="N60" s="2" t="s">
        <v>225</v>
      </c>
      <c r="Q60" s="2" t="n">
        <v>319</v>
      </c>
      <c r="R60" s="2" t="n">
        <v>105</v>
      </c>
    </row>
    <row r="61" customFormat="false" ht="18.7" hidden="false" customHeight="true" outlineLevel="0" collapsed="false">
      <c r="A61" s="1" t="n">
        <v>60</v>
      </c>
      <c r="B61" s="8" t="str">
        <f aca="false">HYPERLINK("https://mncourtfraud.com/file/27-CR-19-4578.pdf","27-CR-19-4578")</f>
        <v>27-CR-19-4578</v>
      </c>
      <c r="C61" s="9" t="str">
        <f aca="false">HYPERLINK("https://mncourtfraud.com/file/MBH-23.zip","MBH-23.zip")</f>
        <v>MBH-23.zip</v>
      </c>
      <c r="D61" s="2" t="s">
        <v>17</v>
      </c>
      <c r="E61" s="10" t="n">
        <v>44543</v>
      </c>
      <c r="F61" s="2" t="s">
        <v>42</v>
      </c>
      <c r="G61" s="8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61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1" s="1" t="s">
        <v>221</v>
      </c>
      <c r="J61" s="2" t="s">
        <v>227</v>
      </c>
      <c r="K61" s="2" t="s">
        <v>223</v>
      </c>
      <c r="L61" s="2" t="n">
        <v>7306</v>
      </c>
      <c r="M61" s="2" t="s">
        <v>224</v>
      </c>
      <c r="N61" s="2" t="s">
        <v>225</v>
      </c>
      <c r="Q61" s="2" t="n">
        <v>319</v>
      </c>
      <c r="R61" s="2" t="n">
        <v>105</v>
      </c>
    </row>
    <row r="62" customFormat="false" ht="18.7" hidden="false" customHeight="true" outlineLevel="0" collapsed="false">
      <c r="A62" s="1" t="n">
        <v>61</v>
      </c>
      <c r="B62" s="8" t="str">
        <f aca="false">HYPERLINK("https://mncourtfraud.com/file/27-CR-19-5875.pdf","27-CR-19-5875")</f>
        <v>27-CR-19-5875</v>
      </c>
      <c r="C62" s="9" t="str">
        <f aca="false">HYPERLINK("https://mncourtfraud.com/file/MBH-23.zip","MBH-23.zip")</f>
        <v>MBH-23.zip</v>
      </c>
      <c r="D62" s="2" t="s">
        <v>17</v>
      </c>
      <c r="E62" s="10" t="n">
        <v>44543</v>
      </c>
      <c r="F62" s="2" t="s">
        <v>42</v>
      </c>
      <c r="G62" s="8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62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2" s="1" t="s">
        <v>221</v>
      </c>
      <c r="J62" s="2" t="s">
        <v>227</v>
      </c>
      <c r="K62" s="2" t="s">
        <v>223</v>
      </c>
      <c r="L62" s="2" t="n">
        <v>7306</v>
      </c>
      <c r="M62" s="2" t="s">
        <v>224</v>
      </c>
      <c r="N62" s="2" t="s">
        <v>225</v>
      </c>
      <c r="Q62" s="2" t="n">
        <v>319</v>
      </c>
      <c r="R62" s="2" t="n">
        <v>105</v>
      </c>
    </row>
    <row r="63" customFormat="false" ht="18.7" hidden="false" customHeight="true" outlineLevel="0" collapsed="false">
      <c r="A63" s="1" t="n">
        <v>62</v>
      </c>
      <c r="B63" s="8" t="str">
        <f aca="false">HYPERLINK("https://mncourtfraud.com/file/27-CR-19-26893.pdf","27-CR-19-26893")</f>
        <v>27-CR-19-26893</v>
      </c>
      <c r="C63" s="9" t="str">
        <f aca="false">HYPERLINK("https://mncourtfraud.com/file/MBH-23.zip","MBH-23.zip")</f>
        <v>MBH-23.zip</v>
      </c>
      <c r="D63" s="2" t="s">
        <v>17</v>
      </c>
      <c r="E63" s="10" t="n">
        <v>44543</v>
      </c>
      <c r="F63" s="2" t="s">
        <v>42</v>
      </c>
      <c r="G63" s="8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63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3" s="1" t="s">
        <v>221</v>
      </c>
      <c r="J63" s="2" t="s">
        <v>227</v>
      </c>
      <c r="K63" s="2" t="s">
        <v>223</v>
      </c>
      <c r="L63" s="2" t="n">
        <v>7306</v>
      </c>
      <c r="M63" s="2" t="s">
        <v>224</v>
      </c>
      <c r="N63" s="2" t="s">
        <v>225</v>
      </c>
      <c r="Q63" s="2" t="n">
        <v>319</v>
      </c>
      <c r="R63" s="2" t="n">
        <v>105</v>
      </c>
    </row>
    <row r="64" customFormat="false" ht="18.7" hidden="false" customHeight="true" outlineLevel="0" collapsed="false">
      <c r="A64" s="1" t="n">
        <v>63</v>
      </c>
      <c r="B64" s="8" t="str">
        <f aca="false">HYPERLINK("https://mncourtfraud.com/file/27-CR-20-693.pdf","27-CR-20-693")</f>
        <v>27-CR-20-693</v>
      </c>
      <c r="C64" s="9" t="str">
        <f aca="false">HYPERLINK("https://mncourtfraud.com/file/MBH-23.zip","MBH-23.zip")</f>
        <v>MBH-23.zip</v>
      </c>
      <c r="D64" s="2" t="s">
        <v>17</v>
      </c>
      <c r="E64" s="10" t="n">
        <v>44543</v>
      </c>
      <c r="F64" s="2" t="s">
        <v>42</v>
      </c>
      <c r="G64" s="8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64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4" s="1" t="s">
        <v>221</v>
      </c>
      <c r="J64" s="2" t="s">
        <v>227</v>
      </c>
      <c r="K64" s="2" t="s">
        <v>223</v>
      </c>
      <c r="L64" s="2" t="n">
        <v>7306</v>
      </c>
      <c r="M64" s="2" t="s">
        <v>224</v>
      </c>
      <c r="N64" s="2" t="s">
        <v>225</v>
      </c>
      <c r="Q64" s="2" t="n">
        <v>319</v>
      </c>
      <c r="R64" s="2" t="n">
        <v>105</v>
      </c>
    </row>
    <row r="65" customFormat="false" ht="18.7" hidden="false" customHeight="true" outlineLevel="0" collapsed="false">
      <c r="A65" s="1" t="n">
        <v>64</v>
      </c>
      <c r="B65" s="8" t="str">
        <f aca="false">HYPERLINK("https://mncourtfraud.com/file/27-CR-20-2581.pdf","27-CR-20-2581")</f>
        <v>27-CR-20-2581</v>
      </c>
      <c r="C65" s="9" t="str">
        <f aca="false">HYPERLINK("https://mncourtfraud.com/file/MBH-23.zip","MBH-23.zip")</f>
        <v>MBH-23.zip</v>
      </c>
      <c r="D65" s="2" t="s">
        <v>17</v>
      </c>
      <c r="E65" s="10" t="n">
        <v>44543</v>
      </c>
      <c r="F65" s="2" t="s">
        <v>42</v>
      </c>
      <c r="G65" s="8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65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5" s="1" t="s">
        <v>221</v>
      </c>
      <c r="J65" s="2" t="s">
        <v>227</v>
      </c>
      <c r="K65" s="2" t="s">
        <v>223</v>
      </c>
      <c r="L65" s="2" t="n">
        <v>7306</v>
      </c>
      <c r="M65" s="2" t="s">
        <v>224</v>
      </c>
      <c r="N65" s="2" t="s">
        <v>225</v>
      </c>
      <c r="Q65" s="2" t="n">
        <v>319</v>
      </c>
      <c r="R65" s="2" t="n">
        <v>105</v>
      </c>
    </row>
    <row r="66" customFormat="false" ht="18.7" hidden="false" customHeight="true" outlineLevel="0" collapsed="false">
      <c r="A66" s="1" t="n">
        <v>65</v>
      </c>
      <c r="B66" s="8" t="str">
        <f aca="false">HYPERLINK("https://mncourtfraud.com/file/27-CR-20-5618.pdf","27-CR-20-5618")</f>
        <v>27-CR-20-5618</v>
      </c>
      <c r="C66" s="9" t="str">
        <f aca="false">HYPERLINK("https://mncourtfraud.com/file/MBH-23.zip","MBH-23.zip")</f>
        <v>MBH-23.zip</v>
      </c>
      <c r="D66" s="2" t="s">
        <v>17</v>
      </c>
      <c r="E66" s="10" t="n">
        <v>44543</v>
      </c>
      <c r="F66" s="2" t="s">
        <v>42</v>
      </c>
      <c r="G66" s="8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66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6" s="1" t="s">
        <v>221</v>
      </c>
      <c r="J66" s="2" t="s">
        <v>227</v>
      </c>
      <c r="K66" s="2" t="s">
        <v>223</v>
      </c>
      <c r="L66" s="2" t="n">
        <v>7306</v>
      </c>
      <c r="M66" s="2" t="s">
        <v>224</v>
      </c>
      <c r="N66" s="2" t="s">
        <v>225</v>
      </c>
      <c r="Q66" s="2" t="n">
        <v>319</v>
      </c>
      <c r="R66" s="2" t="n">
        <v>105</v>
      </c>
    </row>
    <row r="67" customFormat="false" ht="18.7" hidden="false" customHeight="true" outlineLevel="0" collapsed="false">
      <c r="A67" s="1" t="n">
        <v>66</v>
      </c>
      <c r="B67" s="8" t="str">
        <f aca="false">HYPERLINK("https://mncourtfraud.com/file/27-CR-20-14626.pdf","27-CR-20-14626")</f>
        <v>27-CR-20-14626</v>
      </c>
      <c r="C67" s="9" t="str">
        <f aca="false">HYPERLINK("https://mncourtfraud.com/file/MBH-23.zip","MBH-23.zip")</f>
        <v>MBH-23.zip</v>
      </c>
      <c r="D67" s="2" t="s">
        <v>17</v>
      </c>
      <c r="E67" s="10" t="n">
        <v>44543</v>
      </c>
      <c r="F67" s="2" t="s">
        <v>42</v>
      </c>
      <c r="G67" s="8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67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7" s="1" t="s">
        <v>221</v>
      </c>
      <c r="J67" s="2" t="s">
        <v>227</v>
      </c>
      <c r="K67" s="2" t="s">
        <v>223</v>
      </c>
      <c r="L67" s="2" t="n">
        <v>7306</v>
      </c>
      <c r="M67" s="2" t="s">
        <v>224</v>
      </c>
      <c r="N67" s="2" t="s">
        <v>225</v>
      </c>
      <c r="Q67" s="2" t="n">
        <v>319</v>
      </c>
      <c r="R67" s="2" t="n">
        <v>105</v>
      </c>
    </row>
    <row r="68" customFormat="false" ht="18.7" hidden="false" customHeight="true" outlineLevel="0" collapsed="false">
      <c r="A68" s="1" t="n">
        <v>67</v>
      </c>
      <c r="B68" s="8" t="str">
        <f aca="false">HYPERLINK("https://mncourtfraud.com/file/27-CR-20-25524.pdf","27-CR-20-25524")</f>
        <v>27-CR-20-25524</v>
      </c>
      <c r="C68" s="9" t="str">
        <f aca="false">HYPERLINK("https://mncourtfraud.com/file/MBH-23.zip","MBH-23.zip")</f>
        <v>MBH-23.zip</v>
      </c>
      <c r="D68" s="2" t="s">
        <v>17</v>
      </c>
      <c r="E68" s="10" t="n">
        <v>44543</v>
      </c>
      <c r="F68" s="2" t="s">
        <v>42</v>
      </c>
      <c r="G68" s="8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68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8" s="1" t="s">
        <v>221</v>
      </c>
      <c r="J68" s="2" t="s">
        <v>227</v>
      </c>
      <c r="K68" s="2" t="s">
        <v>223</v>
      </c>
      <c r="L68" s="2" t="n">
        <v>7306</v>
      </c>
      <c r="M68" s="2" t="s">
        <v>224</v>
      </c>
      <c r="N68" s="2" t="s">
        <v>225</v>
      </c>
      <c r="Q68" s="2" t="n">
        <v>319</v>
      </c>
      <c r="R68" s="2" t="n">
        <v>105</v>
      </c>
    </row>
    <row r="69" customFormat="false" ht="18.7" hidden="false" customHeight="true" outlineLevel="0" collapsed="false">
      <c r="A69" s="1" t="n">
        <v>68</v>
      </c>
      <c r="B69" s="8" t="str">
        <f aca="false">HYPERLINK("https://mncourtfraud.com/file/27-CR-21-2803.pdf","27-CR-21-2803")</f>
        <v>27-CR-21-2803</v>
      </c>
      <c r="C69" s="9" t="str">
        <f aca="false">HYPERLINK("https://mncourtfraud.com/file/MBH-23.zip","MBH-23.zip")</f>
        <v>MBH-23.zip</v>
      </c>
      <c r="D69" s="2" t="s">
        <v>17</v>
      </c>
      <c r="E69" s="10" t="n">
        <v>44543</v>
      </c>
      <c r="F69" s="2" t="s">
        <v>42</v>
      </c>
      <c r="G69" s="8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69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9" s="1" t="s">
        <v>221</v>
      </c>
      <c r="J69" s="2" t="s">
        <v>227</v>
      </c>
      <c r="K69" s="2" t="s">
        <v>223</v>
      </c>
      <c r="L69" s="2" t="n">
        <v>7306</v>
      </c>
      <c r="M69" s="2" t="s">
        <v>224</v>
      </c>
      <c r="N69" s="2" t="s">
        <v>225</v>
      </c>
      <c r="Q69" s="2" t="n">
        <v>319</v>
      </c>
      <c r="R69" s="2" t="n">
        <v>105</v>
      </c>
    </row>
    <row r="70" customFormat="false" ht="18.7" hidden="false" customHeight="true" outlineLevel="0" collapsed="false">
      <c r="A70" s="1" t="n">
        <v>69</v>
      </c>
      <c r="B70" s="8" t="str">
        <f aca="false">HYPERLINK("https://mncourtfraud.com/file/27-CR-21-4099.pdf","27-CR-21-4099")</f>
        <v>27-CR-21-4099</v>
      </c>
      <c r="C70" s="9" t="str">
        <f aca="false">HYPERLINK("https://mncourtfraud.com/file/MBH-23.zip","MBH-23.zip")</f>
        <v>MBH-23.zip</v>
      </c>
      <c r="D70" s="2" t="s">
        <v>17</v>
      </c>
      <c r="E70" s="10" t="n">
        <v>44543</v>
      </c>
      <c r="F70" s="2" t="s">
        <v>42</v>
      </c>
      <c r="G70" s="8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70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0" s="1" t="s">
        <v>221</v>
      </c>
      <c r="J70" s="2" t="s">
        <v>227</v>
      </c>
      <c r="K70" s="2" t="s">
        <v>223</v>
      </c>
      <c r="L70" s="2" t="n">
        <v>7306</v>
      </c>
      <c r="M70" s="2" t="s">
        <v>224</v>
      </c>
      <c r="N70" s="2" t="s">
        <v>225</v>
      </c>
      <c r="Q70" s="2" t="n">
        <v>319</v>
      </c>
      <c r="R70" s="2" t="n">
        <v>105</v>
      </c>
    </row>
    <row r="71" customFormat="false" ht="18.7" hidden="false" customHeight="true" outlineLevel="0" collapsed="false">
      <c r="A71" s="1" t="n">
        <v>70</v>
      </c>
      <c r="B71" s="8" t="str">
        <f aca="false">HYPERLINK("https://mncourtfraud.com/file/27-CR-21-10185.pdf","27-CR-21-10185")</f>
        <v>27-CR-21-10185</v>
      </c>
      <c r="C71" s="9" t="str">
        <f aca="false">HYPERLINK("https://mncourtfraud.com/file/MBH-23.zip","MBH-23.zip")</f>
        <v>MBH-23.zip</v>
      </c>
      <c r="D71" s="2" t="s">
        <v>17</v>
      </c>
      <c r="E71" s="10" t="n">
        <v>44543</v>
      </c>
      <c r="F71" s="2" t="s">
        <v>42</v>
      </c>
      <c r="G71" s="8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71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1" s="1" t="s">
        <v>221</v>
      </c>
      <c r="J71" s="2" t="s">
        <v>227</v>
      </c>
      <c r="K71" s="2" t="s">
        <v>223</v>
      </c>
      <c r="L71" s="2" t="n">
        <v>7306</v>
      </c>
      <c r="M71" s="2" t="s">
        <v>224</v>
      </c>
      <c r="N71" s="2" t="s">
        <v>225</v>
      </c>
      <c r="Q71" s="2" t="n">
        <v>319</v>
      </c>
      <c r="R71" s="2" t="n">
        <v>105</v>
      </c>
    </row>
    <row r="72" customFormat="false" ht="18.7" hidden="false" customHeight="true" outlineLevel="0" collapsed="false">
      <c r="A72" s="1" t="n">
        <v>71</v>
      </c>
      <c r="B72" s="8" t="str">
        <f aca="false">HYPERLINK("https://mncourtfraud.com/file/27-CR-21-12714.pdf","27-CR-21-12714")</f>
        <v>27-CR-21-12714</v>
      </c>
      <c r="C72" s="9" t="str">
        <f aca="false">HYPERLINK("https://mncourtfraud.com/file/MBH-23.zip","MBH-23.zip")</f>
        <v>MBH-23.zip</v>
      </c>
      <c r="D72" s="2" t="s">
        <v>17</v>
      </c>
      <c r="E72" s="10" t="n">
        <v>44543</v>
      </c>
      <c r="F72" s="2" t="s">
        <v>42</v>
      </c>
      <c r="G72" s="8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72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2" s="1" t="s">
        <v>221</v>
      </c>
      <c r="J72" s="2" t="s">
        <v>227</v>
      </c>
      <c r="K72" s="2" t="s">
        <v>223</v>
      </c>
      <c r="L72" s="2" t="n">
        <v>7306</v>
      </c>
      <c r="M72" s="2" t="s">
        <v>224</v>
      </c>
      <c r="N72" s="2" t="s">
        <v>225</v>
      </c>
      <c r="Q72" s="2" t="n">
        <v>319</v>
      </c>
      <c r="R72" s="2" t="n">
        <v>105</v>
      </c>
    </row>
    <row r="73" customFormat="false" ht="18.7" hidden="false" customHeight="true" outlineLevel="0" collapsed="false">
      <c r="A73" s="1" t="n">
        <v>72</v>
      </c>
      <c r="B73" s="8" t="str">
        <f aca="false">HYPERLINK("https://mncourtfraud.com/file/27-CR-21-12749.pdf","27-CR-21-12749")</f>
        <v>27-CR-21-12749</v>
      </c>
      <c r="C73" s="9" t="str">
        <f aca="false">HYPERLINK("https://mncourtfraud.com/file/MBH-23.zip","MBH-23.zip")</f>
        <v>MBH-23.zip</v>
      </c>
      <c r="D73" s="2" t="s">
        <v>17</v>
      </c>
      <c r="E73" s="10" t="n">
        <v>44543</v>
      </c>
      <c r="F73" s="2" t="s">
        <v>42</v>
      </c>
      <c r="G73" s="8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73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3" s="1" t="s">
        <v>221</v>
      </c>
      <c r="J73" s="2" t="s">
        <v>227</v>
      </c>
      <c r="K73" s="2" t="s">
        <v>223</v>
      </c>
      <c r="L73" s="2" t="n">
        <v>7306</v>
      </c>
      <c r="M73" s="2" t="s">
        <v>224</v>
      </c>
      <c r="N73" s="2" t="s">
        <v>225</v>
      </c>
      <c r="Q73" s="2" t="n">
        <v>319</v>
      </c>
      <c r="R73" s="2" t="n">
        <v>105</v>
      </c>
    </row>
    <row r="74" customFormat="false" ht="18.7" hidden="false" customHeight="true" outlineLevel="0" collapsed="false">
      <c r="A74" s="1" t="n">
        <v>73</v>
      </c>
      <c r="B74" s="8" t="str">
        <f aca="false">HYPERLINK("https://mncourtfraud.com/file/27-CR-21-12762.pdf","27-CR-21-12762")</f>
        <v>27-CR-21-12762</v>
      </c>
      <c r="C74" s="9" t="str">
        <f aca="false">HYPERLINK("https://mncourtfraud.com/file/MBH-23.zip","MBH-23.zip")</f>
        <v>MBH-23.zip</v>
      </c>
      <c r="D74" s="2" t="s">
        <v>17</v>
      </c>
      <c r="E74" s="10" t="n">
        <v>44543</v>
      </c>
      <c r="F74" s="2" t="s">
        <v>42</v>
      </c>
      <c r="G74" s="8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74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4" s="1" t="s">
        <v>221</v>
      </c>
      <c r="J74" s="2" t="s">
        <v>227</v>
      </c>
      <c r="K74" s="2" t="s">
        <v>223</v>
      </c>
      <c r="L74" s="2" t="n">
        <v>7306</v>
      </c>
      <c r="M74" s="2" t="s">
        <v>224</v>
      </c>
      <c r="N74" s="2" t="s">
        <v>225</v>
      </c>
      <c r="Q74" s="2" t="n">
        <v>319</v>
      </c>
      <c r="R74" s="2" t="n">
        <v>105</v>
      </c>
    </row>
    <row r="75" customFormat="false" ht="18.7" hidden="false" customHeight="true" outlineLevel="0" collapsed="false">
      <c r="A75" s="1" t="n">
        <v>74</v>
      </c>
      <c r="B75" s="8" t="str">
        <f aca="false">HYPERLINK("https://mncourtfraud.com/file/27-CR-21-12947.pdf","27-CR-21-12947")</f>
        <v>27-CR-21-12947</v>
      </c>
      <c r="C75" s="9" t="str">
        <f aca="false">HYPERLINK("https://mncourtfraud.com/file/MBH-23.zip","MBH-23.zip")</f>
        <v>MBH-23.zip</v>
      </c>
      <c r="D75" s="2" t="s">
        <v>17</v>
      </c>
      <c r="E75" s="10" t="n">
        <v>44543</v>
      </c>
      <c r="F75" s="2" t="s">
        <v>42</v>
      </c>
      <c r="G75" s="8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75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5" s="1" t="s">
        <v>221</v>
      </c>
      <c r="J75" s="2" t="s">
        <v>227</v>
      </c>
      <c r="K75" s="2" t="s">
        <v>223</v>
      </c>
      <c r="L75" s="2" t="n">
        <v>7306</v>
      </c>
      <c r="M75" s="2" t="s">
        <v>224</v>
      </c>
      <c r="N75" s="2" t="s">
        <v>225</v>
      </c>
      <c r="Q75" s="2" t="n">
        <v>319</v>
      </c>
      <c r="R75" s="2" t="n">
        <v>105</v>
      </c>
    </row>
    <row r="76" customFormat="false" ht="18.7" hidden="false" customHeight="true" outlineLevel="0" collapsed="false">
      <c r="A76" s="1" t="n">
        <v>75</v>
      </c>
      <c r="B76" s="8" t="str">
        <f aca="false">HYPERLINK("https://mncourtfraud.com/file/27-CR-21-13144.pdf","27-CR-21-13144")</f>
        <v>27-CR-21-13144</v>
      </c>
      <c r="C76" s="9" t="str">
        <f aca="false">HYPERLINK("https://mncourtfraud.com/file/MBH-23.zip","MBH-23.zip")</f>
        <v>MBH-23.zip</v>
      </c>
      <c r="D76" s="2" t="s">
        <v>17</v>
      </c>
      <c r="E76" s="10" t="n">
        <v>44543</v>
      </c>
      <c r="F76" s="2" t="s">
        <v>42</v>
      </c>
      <c r="G76" s="8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76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6" s="1" t="s">
        <v>221</v>
      </c>
      <c r="J76" s="2" t="s">
        <v>227</v>
      </c>
      <c r="K76" s="2" t="s">
        <v>223</v>
      </c>
      <c r="L76" s="2" t="n">
        <v>7306</v>
      </c>
      <c r="M76" s="2" t="s">
        <v>224</v>
      </c>
      <c r="N76" s="2" t="s">
        <v>225</v>
      </c>
      <c r="Q76" s="2" t="n">
        <v>319</v>
      </c>
      <c r="R76" s="2" t="n">
        <v>105</v>
      </c>
    </row>
    <row r="77" customFormat="false" ht="18.7" hidden="false" customHeight="true" outlineLevel="0" collapsed="false">
      <c r="A77" s="1" t="n">
        <v>76</v>
      </c>
      <c r="B77" s="8" t="str">
        <f aca="false">HYPERLINK("https://mncourtfraud.com/file/27-CR-21-13146.pdf","27-CR-21-13146")</f>
        <v>27-CR-21-13146</v>
      </c>
      <c r="C77" s="9" t="str">
        <f aca="false">HYPERLINK("https://mncourtfraud.com/file/MBH-23.zip","MBH-23.zip")</f>
        <v>MBH-23.zip</v>
      </c>
      <c r="D77" s="2" t="s">
        <v>17</v>
      </c>
      <c r="E77" s="10" t="n">
        <v>44543</v>
      </c>
      <c r="F77" s="2" t="s">
        <v>42</v>
      </c>
      <c r="G77" s="8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77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7" s="1" t="s">
        <v>221</v>
      </c>
      <c r="J77" s="2" t="s">
        <v>227</v>
      </c>
      <c r="K77" s="2" t="s">
        <v>223</v>
      </c>
      <c r="L77" s="2" t="n">
        <v>7306</v>
      </c>
      <c r="M77" s="2" t="s">
        <v>224</v>
      </c>
      <c r="N77" s="2" t="s">
        <v>225</v>
      </c>
      <c r="Q77" s="2" t="n">
        <v>319</v>
      </c>
      <c r="R77" s="2" t="n">
        <v>105</v>
      </c>
    </row>
    <row r="78" customFormat="false" ht="18.7" hidden="false" customHeight="true" outlineLevel="0" collapsed="false">
      <c r="A78" s="1" t="n">
        <v>77</v>
      </c>
      <c r="B78" s="8" t="str">
        <f aca="false">HYPERLINK("https://mncourtfraud.com/file/27-CR-21-13147.pdf","27-CR-21-13147")</f>
        <v>27-CR-21-13147</v>
      </c>
      <c r="C78" s="9" t="str">
        <f aca="false">HYPERLINK("https://mncourtfraud.com/file/MBH-23.zip","MBH-23.zip")</f>
        <v>MBH-23.zip</v>
      </c>
      <c r="D78" s="2" t="s">
        <v>17</v>
      </c>
      <c r="E78" s="10" t="n">
        <v>44543</v>
      </c>
      <c r="F78" s="2" t="s">
        <v>42</v>
      </c>
      <c r="G78" s="8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78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8" s="1" t="s">
        <v>221</v>
      </c>
      <c r="J78" s="2" t="s">
        <v>227</v>
      </c>
      <c r="K78" s="2" t="s">
        <v>223</v>
      </c>
      <c r="L78" s="2" t="n">
        <v>7306</v>
      </c>
      <c r="M78" s="2" t="s">
        <v>224</v>
      </c>
      <c r="N78" s="2" t="s">
        <v>225</v>
      </c>
      <c r="Q78" s="2" t="n">
        <v>319</v>
      </c>
      <c r="R78" s="2" t="n">
        <v>105</v>
      </c>
    </row>
    <row r="79" customFormat="false" ht="18.7" hidden="false" customHeight="true" outlineLevel="0" collapsed="false">
      <c r="A79" s="1" t="n">
        <v>78</v>
      </c>
      <c r="B79" s="8" t="str">
        <f aca="false">HYPERLINK("https://mncourtfraud.com/file/27-CR-21-13150.pdf","27-CR-21-13150")</f>
        <v>27-CR-21-13150</v>
      </c>
      <c r="C79" s="9" t="str">
        <f aca="false">HYPERLINK("https://mncourtfraud.com/file/MBH-23.zip","MBH-23.zip")</f>
        <v>MBH-23.zip</v>
      </c>
      <c r="D79" s="2" t="s">
        <v>17</v>
      </c>
      <c r="E79" s="10" t="n">
        <v>44543</v>
      </c>
      <c r="F79" s="2" t="s">
        <v>42</v>
      </c>
      <c r="G79" s="8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79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9" s="1" t="s">
        <v>221</v>
      </c>
      <c r="J79" s="2" t="s">
        <v>227</v>
      </c>
      <c r="K79" s="2" t="s">
        <v>223</v>
      </c>
      <c r="L79" s="2" t="n">
        <v>7306</v>
      </c>
      <c r="M79" s="2" t="s">
        <v>224</v>
      </c>
      <c r="N79" s="2" t="s">
        <v>225</v>
      </c>
      <c r="Q79" s="2" t="n">
        <v>319</v>
      </c>
      <c r="R79" s="2" t="n">
        <v>105</v>
      </c>
    </row>
    <row r="80" customFormat="false" ht="18.7" hidden="false" customHeight="true" outlineLevel="0" collapsed="false">
      <c r="A80" s="1" t="n">
        <v>79</v>
      </c>
    </row>
    <row r="81" customFormat="false" ht="18.7" hidden="false" customHeight="true" outlineLevel="0" collapsed="false">
      <c r="A81" s="1" t="n">
        <v>80</v>
      </c>
      <c r="B81" s="8" t="str">
        <f aca="false">HYPERLINK("https://mncourtfraud.com/file/27-CR-19-4578.pdf","27-CR-19-4578")</f>
        <v>27-CR-19-4578</v>
      </c>
      <c r="C81" s="9" t="str">
        <f aca="false">HYPERLINK("https://mncourtfraud.com/file/MBH-24.zip","MBH-24.zip")</f>
        <v>MBH-24.zip</v>
      </c>
      <c r="D81" s="2" t="s">
        <v>17</v>
      </c>
      <c r="E81" s="10" t="n">
        <v>44593</v>
      </c>
      <c r="F81" s="2" t="s">
        <v>18</v>
      </c>
      <c r="G81" s="8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81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1" s="1" t="s">
        <v>221</v>
      </c>
      <c r="J81" s="2" t="s">
        <v>228</v>
      </c>
      <c r="K81" s="2" t="s">
        <v>223</v>
      </c>
      <c r="L81" s="2" t="n">
        <v>28069</v>
      </c>
      <c r="M81" s="2" t="s">
        <v>224</v>
      </c>
      <c r="N81" s="2" t="s">
        <v>225</v>
      </c>
      <c r="Q81" s="2" t="n">
        <v>448</v>
      </c>
      <c r="R81" s="2" t="n">
        <v>128</v>
      </c>
    </row>
    <row r="82" customFormat="false" ht="18.7" hidden="false" customHeight="true" outlineLevel="0" collapsed="false">
      <c r="A82" s="1" t="n">
        <v>81</v>
      </c>
      <c r="B82" s="8" t="str">
        <f aca="false">HYPERLINK("https://mncourtfraud.com/file/27-CR-19-5875.pdf","27-CR-19-5875")</f>
        <v>27-CR-19-5875</v>
      </c>
      <c r="C82" s="9" t="str">
        <f aca="false">HYPERLINK("https://mncourtfraud.com/file/MBH-24.zip","MBH-24.zip")</f>
        <v>MBH-24.zip</v>
      </c>
      <c r="D82" s="2" t="s">
        <v>17</v>
      </c>
      <c r="E82" s="10" t="n">
        <v>44593</v>
      </c>
      <c r="F82" s="2" t="s">
        <v>18</v>
      </c>
      <c r="G82" s="8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82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2" s="1" t="s">
        <v>221</v>
      </c>
      <c r="J82" s="2" t="s">
        <v>228</v>
      </c>
      <c r="K82" s="2" t="s">
        <v>223</v>
      </c>
      <c r="L82" s="2" t="n">
        <v>28069</v>
      </c>
      <c r="M82" s="2" t="s">
        <v>224</v>
      </c>
      <c r="N82" s="2" t="s">
        <v>225</v>
      </c>
      <c r="Q82" s="2" t="n">
        <v>448</v>
      </c>
      <c r="R82" s="2" t="n">
        <v>128</v>
      </c>
    </row>
    <row r="83" customFormat="false" ht="18.7" hidden="false" customHeight="true" outlineLevel="0" collapsed="false">
      <c r="A83" s="1" t="n">
        <v>82</v>
      </c>
      <c r="B83" s="8" t="str">
        <f aca="false">HYPERLINK("https://mncourtfraud.com/file/27-CR-19-26893.pdf","27-CR-19-26893")</f>
        <v>27-CR-19-26893</v>
      </c>
      <c r="C83" s="9" t="str">
        <f aca="false">HYPERLINK("https://mncourtfraud.com/file/MBH-24.zip","MBH-24.zip")</f>
        <v>MBH-24.zip</v>
      </c>
      <c r="D83" s="2" t="s">
        <v>17</v>
      </c>
      <c r="E83" s="10" t="n">
        <v>44593</v>
      </c>
      <c r="F83" s="2" t="s">
        <v>18</v>
      </c>
      <c r="G83" s="8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83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3" s="1" t="s">
        <v>221</v>
      </c>
      <c r="J83" s="2" t="s">
        <v>228</v>
      </c>
      <c r="K83" s="2" t="s">
        <v>223</v>
      </c>
      <c r="L83" s="2" t="n">
        <v>28069</v>
      </c>
      <c r="M83" s="2" t="s">
        <v>224</v>
      </c>
      <c r="N83" s="2" t="s">
        <v>225</v>
      </c>
      <c r="Q83" s="2" t="n">
        <v>448</v>
      </c>
      <c r="R83" s="2" t="n">
        <v>128</v>
      </c>
    </row>
    <row r="84" customFormat="false" ht="18.7" hidden="false" customHeight="true" outlineLevel="0" collapsed="false">
      <c r="A84" s="1" t="n">
        <v>83</v>
      </c>
      <c r="B84" s="8" t="str">
        <f aca="false">HYPERLINK("https://mncourtfraud.com/file/27-CR-20-693.pdf","27-CR-20-693")</f>
        <v>27-CR-20-693</v>
      </c>
      <c r="C84" s="9" t="str">
        <f aca="false">HYPERLINK("https://mncourtfraud.com/file/MBH-24.zip","MBH-24.zip")</f>
        <v>MBH-24.zip</v>
      </c>
      <c r="D84" s="2" t="s">
        <v>17</v>
      </c>
      <c r="E84" s="10" t="n">
        <v>44593</v>
      </c>
      <c r="F84" s="2" t="s">
        <v>18</v>
      </c>
      <c r="G84" s="8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84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4" s="1" t="s">
        <v>221</v>
      </c>
      <c r="J84" s="2" t="s">
        <v>228</v>
      </c>
      <c r="K84" s="2" t="s">
        <v>223</v>
      </c>
      <c r="L84" s="2" t="n">
        <v>28069</v>
      </c>
      <c r="M84" s="2" t="s">
        <v>224</v>
      </c>
      <c r="N84" s="2" t="s">
        <v>225</v>
      </c>
      <c r="Q84" s="2" t="n">
        <v>448</v>
      </c>
      <c r="R84" s="2" t="n">
        <v>128</v>
      </c>
    </row>
    <row r="85" customFormat="false" ht="18.7" hidden="false" customHeight="true" outlineLevel="0" collapsed="false">
      <c r="A85" s="1" t="n">
        <v>84</v>
      </c>
      <c r="B85" s="8" t="str">
        <f aca="false">HYPERLINK("https://mncourtfraud.com/file/27-CR-20-2581.pdf","27-CR-20-2581")</f>
        <v>27-CR-20-2581</v>
      </c>
      <c r="C85" s="9" t="str">
        <f aca="false">HYPERLINK("https://mncourtfraud.com/file/MBH-24.zip","MBH-24.zip")</f>
        <v>MBH-24.zip</v>
      </c>
      <c r="D85" s="2" t="s">
        <v>17</v>
      </c>
      <c r="E85" s="10" t="n">
        <v>44593</v>
      </c>
      <c r="F85" s="2" t="s">
        <v>18</v>
      </c>
      <c r="G85" s="8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85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5" s="1" t="s">
        <v>221</v>
      </c>
      <c r="J85" s="2" t="s">
        <v>228</v>
      </c>
      <c r="K85" s="2" t="s">
        <v>223</v>
      </c>
      <c r="L85" s="2" t="n">
        <v>28069</v>
      </c>
      <c r="M85" s="2" t="s">
        <v>224</v>
      </c>
      <c r="N85" s="2" t="s">
        <v>225</v>
      </c>
      <c r="Q85" s="2" t="n">
        <v>448</v>
      </c>
      <c r="R85" s="2" t="n">
        <v>128</v>
      </c>
    </row>
    <row r="86" customFormat="false" ht="18.7" hidden="false" customHeight="true" outlineLevel="0" collapsed="false">
      <c r="A86" s="1" t="n">
        <v>85</v>
      </c>
      <c r="B86" s="8" t="str">
        <f aca="false">HYPERLINK("https://mncourtfraud.com/file/27-CR-20-5618.pdf","27-CR-20-5618")</f>
        <v>27-CR-20-5618</v>
      </c>
      <c r="C86" s="9" t="str">
        <f aca="false">HYPERLINK("https://mncourtfraud.com/file/MBH-24.zip","MBH-24.zip")</f>
        <v>MBH-24.zip</v>
      </c>
      <c r="D86" s="2" t="s">
        <v>17</v>
      </c>
      <c r="E86" s="10" t="n">
        <v>44593</v>
      </c>
      <c r="F86" s="2" t="s">
        <v>18</v>
      </c>
      <c r="G86" s="8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86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6" s="1" t="s">
        <v>221</v>
      </c>
      <c r="J86" s="2" t="s">
        <v>228</v>
      </c>
      <c r="K86" s="2" t="s">
        <v>223</v>
      </c>
      <c r="L86" s="2" t="n">
        <v>28069</v>
      </c>
      <c r="M86" s="2" t="s">
        <v>224</v>
      </c>
      <c r="N86" s="2" t="s">
        <v>225</v>
      </c>
      <c r="Q86" s="2" t="n">
        <v>448</v>
      </c>
      <c r="R86" s="2" t="n">
        <v>128</v>
      </c>
    </row>
    <row r="87" customFormat="false" ht="18.7" hidden="false" customHeight="true" outlineLevel="0" collapsed="false">
      <c r="A87" s="1" t="n">
        <v>86</v>
      </c>
      <c r="B87" s="8" t="str">
        <f aca="false">HYPERLINK("https://mncourtfraud.com/file/27-CR-20-14626.pdf","27-CR-20-14626")</f>
        <v>27-CR-20-14626</v>
      </c>
      <c r="C87" s="9" t="str">
        <f aca="false">HYPERLINK("https://mncourtfraud.com/file/MBH-24.zip","MBH-24.zip")</f>
        <v>MBH-24.zip</v>
      </c>
      <c r="D87" s="2" t="s">
        <v>17</v>
      </c>
      <c r="E87" s="10" t="n">
        <v>44593</v>
      </c>
      <c r="F87" s="2" t="s">
        <v>18</v>
      </c>
      <c r="G87" s="8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87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7" s="1" t="s">
        <v>221</v>
      </c>
      <c r="J87" s="2" t="s">
        <v>228</v>
      </c>
      <c r="K87" s="2" t="s">
        <v>223</v>
      </c>
      <c r="L87" s="2" t="n">
        <v>28069</v>
      </c>
      <c r="M87" s="2" t="s">
        <v>224</v>
      </c>
      <c r="N87" s="2" t="s">
        <v>225</v>
      </c>
      <c r="Q87" s="2" t="n">
        <v>448</v>
      </c>
      <c r="R87" s="2" t="n">
        <v>128</v>
      </c>
    </row>
    <row r="88" customFormat="false" ht="18.7" hidden="false" customHeight="true" outlineLevel="0" collapsed="false">
      <c r="A88" s="1" t="n">
        <v>87</v>
      </c>
      <c r="B88" s="8" t="str">
        <f aca="false">HYPERLINK("https://mncourtfraud.com/file/27-CR-20-25524.pdf","27-CR-20-25524")</f>
        <v>27-CR-20-25524</v>
      </c>
      <c r="C88" s="9" t="str">
        <f aca="false">HYPERLINK("https://mncourtfraud.com/file/MBH-24.zip","MBH-24.zip")</f>
        <v>MBH-24.zip</v>
      </c>
      <c r="D88" s="2" t="s">
        <v>17</v>
      </c>
      <c r="E88" s="10" t="n">
        <v>44593</v>
      </c>
      <c r="F88" s="2" t="s">
        <v>18</v>
      </c>
      <c r="G88" s="8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88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8" s="1" t="s">
        <v>221</v>
      </c>
      <c r="J88" s="2" t="s">
        <v>228</v>
      </c>
      <c r="K88" s="2" t="s">
        <v>223</v>
      </c>
      <c r="L88" s="2" t="n">
        <v>28069</v>
      </c>
      <c r="M88" s="2" t="s">
        <v>224</v>
      </c>
      <c r="N88" s="2" t="s">
        <v>225</v>
      </c>
      <c r="Q88" s="2" t="n">
        <v>448</v>
      </c>
      <c r="R88" s="2" t="n">
        <v>128</v>
      </c>
    </row>
    <row r="89" customFormat="false" ht="18.7" hidden="false" customHeight="true" outlineLevel="0" collapsed="false">
      <c r="A89" s="1" t="n">
        <v>88</v>
      </c>
      <c r="B89" s="8" t="str">
        <f aca="false">HYPERLINK("https://mncourtfraud.com/file/27-CR-21-2803.pdf","27-CR-21-2803")</f>
        <v>27-CR-21-2803</v>
      </c>
      <c r="C89" s="9" t="str">
        <f aca="false">HYPERLINK("https://mncourtfraud.com/file/MBH-24.zip","MBH-24.zip")</f>
        <v>MBH-24.zip</v>
      </c>
      <c r="D89" s="2" t="s">
        <v>17</v>
      </c>
      <c r="E89" s="10" t="n">
        <v>44593</v>
      </c>
      <c r="F89" s="2" t="s">
        <v>18</v>
      </c>
      <c r="G89" s="8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89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9" s="1" t="s">
        <v>221</v>
      </c>
      <c r="J89" s="2" t="s">
        <v>228</v>
      </c>
      <c r="K89" s="2" t="s">
        <v>223</v>
      </c>
      <c r="L89" s="2" t="n">
        <v>28069</v>
      </c>
      <c r="M89" s="2" t="s">
        <v>224</v>
      </c>
      <c r="N89" s="2" t="s">
        <v>225</v>
      </c>
      <c r="Q89" s="2" t="n">
        <v>448</v>
      </c>
      <c r="R89" s="2" t="n">
        <v>128</v>
      </c>
    </row>
    <row r="90" customFormat="false" ht="18.7" hidden="false" customHeight="true" outlineLevel="0" collapsed="false">
      <c r="A90" s="1" t="n">
        <v>89</v>
      </c>
      <c r="B90" s="8" t="str">
        <f aca="false">HYPERLINK("https://mncourtfraud.com/file/27-CR-21-4099.pdf","27-CR-21-4099")</f>
        <v>27-CR-21-4099</v>
      </c>
      <c r="C90" s="9" t="str">
        <f aca="false">HYPERLINK("https://mncourtfraud.com/file/MBH-24.zip","MBH-24.zip")</f>
        <v>MBH-24.zip</v>
      </c>
      <c r="D90" s="2" t="s">
        <v>17</v>
      </c>
      <c r="E90" s="10" t="n">
        <v>44593</v>
      </c>
      <c r="F90" s="2" t="s">
        <v>18</v>
      </c>
      <c r="G90" s="8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90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0" s="1" t="s">
        <v>221</v>
      </c>
      <c r="J90" s="2" t="s">
        <v>228</v>
      </c>
      <c r="K90" s="2" t="s">
        <v>223</v>
      </c>
      <c r="L90" s="2" t="n">
        <v>28069</v>
      </c>
      <c r="M90" s="2" t="s">
        <v>224</v>
      </c>
      <c r="N90" s="2" t="s">
        <v>225</v>
      </c>
      <c r="Q90" s="2" t="n">
        <v>448</v>
      </c>
      <c r="R90" s="2" t="n">
        <v>128</v>
      </c>
    </row>
    <row r="91" customFormat="false" ht="18.7" hidden="false" customHeight="true" outlineLevel="0" collapsed="false">
      <c r="A91" s="1" t="n">
        <v>90</v>
      </c>
      <c r="B91" s="8" t="str">
        <f aca="false">HYPERLINK("https://mncourtfraud.com/file/27-CR-21-10185.pdf","27-CR-21-10185")</f>
        <v>27-CR-21-10185</v>
      </c>
      <c r="C91" s="9" t="str">
        <f aca="false">HYPERLINK("https://mncourtfraud.com/file/MBH-24.zip","MBH-24.zip")</f>
        <v>MBH-24.zip</v>
      </c>
      <c r="D91" s="2" t="s">
        <v>17</v>
      </c>
      <c r="E91" s="10" t="n">
        <v>44593</v>
      </c>
      <c r="F91" s="2" t="s">
        <v>18</v>
      </c>
      <c r="G91" s="8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91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1" s="1" t="s">
        <v>221</v>
      </c>
      <c r="J91" s="2" t="s">
        <v>228</v>
      </c>
      <c r="K91" s="2" t="s">
        <v>223</v>
      </c>
      <c r="L91" s="2" t="n">
        <v>28069</v>
      </c>
      <c r="M91" s="2" t="s">
        <v>224</v>
      </c>
      <c r="N91" s="2" t="s">
        <v>225</v>
      </c>
      <c r="Q91" s="2" t="n">
        <v>448</v>
      </c>
      <c r="R91" s="2" t="n">
        <v>128</v>
      </c>
    </row>
    <row r="92" customFormat="false" ht="18.7" hidden="false" customHeight="true" outlineLevel="0" collapsed="false">
      <c r="A92" s="1" t="n">
        <v>91</v>
      </c>
      <c r="B92" s="8" t="str">
        <f aca="false">HYPERLINK("https://mncourtfraud.com/file/27-CR-21-12714.pdf","27-CR-21-12714")</f>
        <v>27-CR-21-12714</v>
      </c>
      <c r="C92" s="9" t="str">
        <f aca="false">HYPERLINK("https://mncourtfraud.com/file/MBH-24.zip","MBH-24.zip")</f>
        <v>MBH-24.zip</v>
      </c>
      <c r="D92" s="2" t="s">
        <v>17</v>
      </c>
      <c r="E92" s="10" t="n">
        <v>44593</v>
      </c>
      <c r="F92" s="2" t="s">
        <v>18</v>
      </c>
      <c r="G92" s="8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92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2" s="1" t="s">
        <v>221</v>
      </c>
      <c r="J92" s="2" t="s">
        <v>228</v>
      </c>
      <c r="K92" s="2" t="s">
        <v>223</v>
      </c>
      <c r="L92" s="2" t="n">
        <v>28069</v>
      </c>
      <c r="M92" s="2" t="s">
        <v>224</v>
      </c>
      <c r="N92" s="2" t="s">
        <v>225</v>
      </c>
      <c r="Q92" s="2" t="n">
        <v>448</v>
      </c>
      <c r="R92" s="2" t="n">
        <v>128</v>
      </c>
    </row>
    <row r="93" customFormat="false" ht="18.7" hidden="false" customHeight="true" outlineLevel="0" collapsed="false">
      <c r="A93" s="1" t="n">
        <v>92</v>
      </c>
      <c r="B93" s="8" t="str">
        <f aca="false">HYPERLINK("https://mncourtfraud.com/file/27-CR-21-12749.pdf","27-CR-21-12749")</f>
        <v>27-CR-21-12749</v>
      </c>
      <c r="C93" s="9" t="str">
        <f aca="false">HYPERLINK("https://mncourtfraud.com/file/MBH-24.zip","MBH-24.zip")</f>
        <v>MBH-24.zip</v>
      </c>
      <c r="D93" s="2" t="s">
        <v>17</v>
      </c>
      <c r="E93" s="10" t="n">
        <v>44593</v>
      </c>
      <c r="F93" s="2" t="s">
        <v>18</v>
      </c>
      <c r="G93" s="8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93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3" s="1" t="s">
        <v>221</v>
      </c>
      <c r="J93" s="2" t="s">
        <v>228</v>
      </c>
      <c r="K93" s="2" t="s">
        <v>223</v>
      </c>
      <c r="L93" s="2" t="n">
        <v>28069</v>
      </c>
      <c r="M93" s="2" t="s">
        <v>224</v>
      </c>
      <c r="N93" s="2" t="s">
        <v>225</v>
      </c>
      <c r="Q93" s="2" t="n">
        <v>448</v>
      </c>
      <c r="R93" s="2" t="n">
        <v>128</v>
      </c>
    </row>
    <row r="94" customFormat="false" ht="18.7" hidden="false" customHeight="true" outlineLevel="0" collapsed="false">
      <c r="A94" s="1" t="n">
        <v>93</v>
      </c>
      <c r="B94" s="8" t="str">
        <f aca="false">HYPERLINK("https://mncourtfraud.com/file/27-CR-21-12762.pdf","27-CR-21-12762")</f>
        <v>27-CR-21-12762</v>
      </c>
      <c r="C94" s="9" t="str">
        <f aca="false">HYPERLINK("https://mncourtfraud.com/file/MBH-24.zip","MBH-24.zip")</f>
        <v>MBH-24.zip</v>
      </c>
      <c r="D94" s="2" t="s">
        <v>17</v>
      </c>
      <c r="E94" s="10" t="n">
        <v>44593</v>
      </c>
      <c r="F94" s="2" t="s">
        <v>18</v>
      </c>
      <c r="G94" s="8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94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4" s="1" t="s">
        <v>221</v>
      </c>
      <c r="J94" s="2" t="s">
        <v>228</v>
      </c>
      <c r="K94" s="2" t="s">
        <v>223</v>
      </c>
      <c r="L94" s="2" t="n">
        <v>28069</v>
      </c>
      <c r="M94" s="2" t="s">
        <v>224</v>
      </c>
      <c r="N94" s="2" t="s">
        <v>225</v>
      </c>
      <c r="Q94" s="2" t="n">
        <v>448</v>
      </c>
      <c r="R94" s="2" t="n">
        <v>128</v>
      </c>
    </row>
    <row r="95" customFormat="false" ht="18.7" hidden="false" customHeight="true" outlineLevel="0" collapsed="false">
      <c r="A95" s="1" t="n">
        <v>94</v>
      </c>
      <c r="B95" s="8" t="str">
        <f aca="false">HYPERLINK("https://mncourtfraud.com/file/27-CR-21-12947.pdf","27-CR-21-12947")</f>
        <v>27-CR-21-12947</v>
      </c>
      <c r="C95" s="9" t="str">
        <f aca="false">HYPERLINK("https://mncourtfraud.com/file/MBH-24.zip","MBH-24.zip")</f>
        <v>MBH-24.zip</v>
      </c>
      <c r="D95" s="2" t="s">
        <v>17</v>
      </c>
      <c r="E95" s="10" t="n">
        <v>44593</v>
      </c>
      <c r="F95" s="2" t="s">
        <v>18</v>
      </c>
      <c r="G95" s="8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95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5" s="1" t="s">
        <v>221</v>
      </c>
      <c r="J95" s="2" t="s">
        <v>228</v>
      </c>
      <c r="K95" s="2" t="s">
        <v>223</v>
      </c>
      <c r="L95" s="2" t="n">
        <v>28069</v>
      </c>
      <c r="M95" s="2" t="s">
        <v>224</v>
      </c>
      <c r="N95" s="2" t="s">
        <v>225</v>
      </c>
      <c r="Q95" s="2" t="n">
        <v>448</v>
      </c>
      <c r="R95" s="2" t="n">
        <v>128</v>
      </c>
    </row>
    <row r="96" customFormat="false" ht="18.7" hidden="false" customHeight="true" outlineLevel="0" collapsed="false">
      <c r="A96" s="1" t="n">
        <v>95</v>
      </c>
      <c r="B96" s="8" t="str">
        <f aca="false">HYPERLINK("https://mncourtfraud.com/file/27-CR-21-13144.pdf","27-CR-21-13144")</f>
        <v>27-CR-21-13144</v>
      </c>
      <c r="C96" s="9" t="str">
        <f aca="false">HYPERLINK("https://mncourtfraud.com/file/MBH-24.zip","MBH-24.zip")</f>
        <v>MBH-24.zip</v>
      </c>
      <c r="D96" s="2" t="s">
        <v>17</v>
      </c>
      <c r="E96" s="10" t="n">
        <v>44593</v>
      </c>
      <c r="F96" s="2" t="s">
        <v>18</v>
      </c>
      <c r="G96" s="8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96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6" s="1" t="s">
        <v>221</v>
      </c>
      <c r="J96" s="2" t="s">
        <v>228</v>
      </c>
      <c r="K96" s="2" t="s">
        <v>223</v>
      </c>
      <c r="L96" s="2" t="n">
        <v>28069</v>
      </c>
      <c r="M96" s="2" t="s">
        <v>224</v>
      </c>
      <c r="N96" s="2" t="s">
        <v>225</v>
      </c>
      <c r="Q96" s="2" t="n">
        <v>448</v>
      </c>
      <c r="R96" s="2" t="n">
        <v>128</v>
      </c>
    </row>
    <row r="97" customFormat="false" ht="18.7" hidden="false" customHeight="true" outlineLevel="0" collapsed="false">
      <c r="A97" s="1" t="n">
        <v>96</v>
      </c>
      <c r="B97" s="8" t="str">
        <f aca="false">HYPERLINK("https://mncourtfraud.com/file/27-CR-21-13146.pdf","27-CR-21-13146")</f>
        <v>27-CR-21-13146</v>
      </c>
      <c r="C97" s="9" t="str">
        <f aca="false">HYPERLINK("https://mncourtfraud.com/file/MBH-24.zip","MBH-24.zip")</f>
        <v>MBH-24.zip</v>
      </c>
      <c r="D97" s="2" t="s">
        <v>17</v>
      </c>
      <c r="E97" s="10" t="n">
        <v>44593</v>
      </c>
      <c r="F97" s="2" t="s">
        <v>18</v>
      </c>
      <c r="G97" s="8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97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7" s="1" t="s">
        <v>221</v>
      </c>
      <c r="J97" s="2" t="s">
        <v>228</v>
      </c>
      <c r="K97" s="2" t="s">
        <v>223</v>
      </c>
      <c r="L97" s="2" t="n">
        <v>28069</v>
      </c>
      <c r="M97" s="2" t="s">
        <v>224</v>
      </c>
      <c r="N97" s="2" t="s">
        <v>225</v>
      </c>
      <c r="Q97" s="2" t="n">
        <v>448</v>
      </c>
      <c r="R97" s="2" t="n">
        <v>128</v>
      </c>
    </row>
    <row r="98" customFormat="false" ht="18.7" hidden="false" customHeight="true" outlineLevel="0" collapsed="false">
      <c r="A98" s="1" t="n">
        <v>97</v>
      </c>
      <c r="B98" s="8" t="str">
        <f aca="false">HYPERLINK("https://mncourtfraud.com/file/27-CR-21-13147.pdf","27-CR-21-13147")</f>
        <v>27-CR-21-13147</v>
      </c>
      <c r="C98" s="9" t="str">
        <f aca="false">HYPERLINK("https://mncourtfraud.com/file/MBH-24.zip","MBH-24.zip")</f>
        <v>MBH-24.zip</v>
      </c>
      <c r="D98" s="2" t="s">
        <v>17</v>
      </c>
      <c r="E98" s="10" t="n">
        <v>44593</v>
      </c>
      <c r="F98" s="2" t="s">
        <v>18</v>
      </c>
      <c r="G98" s="8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98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8" s="1" t="s">
        <v>221</v>
      </c>
      <c r="J98" s="2" t="s">
        <v>228</v>
      </c>
      <c r="K98" s="2" t="s">
        <v>223</v>
      </c>
      <c r="L98" s="2" t="n">
        <v>28069</v>
      </c>
      <c r="M98" s="2" t="s">
        <v>224</v>
      </c>
      <c r="N98" s="2" t="s">
        <v>225</v>
      </c>
      <c r="Q98" s="2" t="n">
        <v>448</v>
      </c>
      <c r="R98" s="2" t="n">
        <v>128</v>
      </c>
    </row>
    <row r="99" customFormat="false" ht="18.7" hidden="false" customHeight="true" outlineLevel="0" collapsed="false">
      <c r="A99" s="1" t="n">
        <v>98</v>
      </c>
      <c r="B99" s="8" t="str">
        <f aca="false">HYPERLINK("https://mncourtfraud.com/file/27-CR-21-13150.pdf","27-CR-21-13150")</f>
        <v>27-CR-21-13150</v>
      </c>
      <c r="C99" s="9" t="str">
        <f aca="false">HYPERLINK("https://mncourtfraud.com/file/MBH-24.zip","MBH-24.zip")</f>
        <v>MBH-24.zip</v>
      </c>
      <c r="D99" s="2" t="s">
        <v>17</v>
      </c>
      <c r="E99" s="10" t="n">
        <v>44593</v>
      </c>
      <c r="F99" s="2" t="s">
        <v>18</v>
      </c>
      <c r="G99" s="8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99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9" s="1" t="s">
        <v>221</v>
      </c>
      <c r="J99" s="2" t="s">
        <v>228</v>
      </c>
      <c r="K99" s="2" t="s">
        <v>223</v>
      </c>
      <c r="L99" s="2" t="n">
        <v>28069</v>
      </c>
      <c r="M99" s="2" t="s">
        <v>224</v>
      </c>
      <c r="N99" s="2" t="s">
        <v>225</v>
      </c>
      <c r="Q99" s="2" t="n">
        <v>448</v>
      </c>
      <c r="R99" s="2" t="n">
        <v>128</v>
      </c>
    </row>
    <row r="100" customFormat="false" ht="18.7" hidden="false" customHeight="true" outlineLevel="0" collapsed="false">
      <c r="A100" s="1" t="n">
        <v>99</v>
      </c>
      <c r="B100" s="8" t="str">
        <f aca="false">HYPERLINK("https://mncourtfraud.com/file/27-CR-21-23724.pdf","27-CR-21-23724")</f>
        <v>27-CR-21-23724</v>
      </c>
      <c r="C100" s="9" t="str">
        <f aca="false">HYPERLINK("https://mncourtfraud.com/file/MBH-24.zip","MBH-24.zip")</f>
        <v>MBH-24.zip</v>
      </c>
      <c r="D100" s="2" t="s">
        <v>17</v>
      </c>
      <c r="E100" s="10" t="n">
        <v>44593</v>
      </c>
      <c r="F100" s="2" t="s">
        <v>18</v>
      </c>
      <c r="G100" s="8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100" s="8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00" s="1" t="s">
        <v>221</v>
      </c>
      <c r="J100" s="2" t="s">
        <v>228</v>
      </c>
      <c r="K100" s="2" t="s">
        <v>223</v>
      </c>
      <c r="L100" s="2" t="n">
        <v>28069</v>
      </c>
      <c r="M100" s="2" t="s">
        <v>224</v>
      </c>
      <c r="N100" s="2" t="s">
        <v>225</v>
      </c>
      <c r="Q100" s="2" t="n">
        <v>448</v>
      </c>
      <c r="R100" s="2" t="n">
        <v>128</v>
      </c>
    </row>
    <row r="101" customFormat="false" ht="18.7" hidden="false" customHeight="true" outlineLevel="0" collapsed="false">
      <c r="A101" s="1" t="n">
        <v>100</v>
      </c>
      <c r="B101" s="8"/>
      <c r="E101" s="10"/>
      <c r="G101" s="8"/>
      <c r="H101" s="8"/>
    </row>
    <row r="102" customFormat="false" ht="18.7" hidden="false" customHeight="true" outlineLevel="0" collapsed="false">
      <c r="A102" s="1" t="n">
        <v>101</v>
      </c>
      <c r="B102" s="8" t="str">
        <f aca="false">HYPERLINK("https://mncourtfraud.com/file/27-CR-19-4578.pdf","27-CR-19-4578")</f>
        <v>27-CR-19-4578</v>
      </c>
      <c r="C102" s="9" t="str">
        <f aca="false">HYPERLINK("https://mncourtfraud.com/file/MBH-25.zip","MBH-25.zip")</f>
        <v>MBH-25.zip</v>
      </c>
      <c r="D102" s="2" t="s">
        <v>17</v>
      </c>
      <c r="E102" s="10" t="n">
        <v>44692</v>
      </c>
      <c r="F102" s="2" t="s">
        <v>42</v>
      </c>
      <c r="G102" s="8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02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2" s="1" t="s">
        <v>221</v>
      </c>
      <c r="J102" s="2" t="s">
        <v>229</v>
      </c>
      <c r="K102" s="2" t="s">
        <v>223</v>
      </c>
      <c r="L102" s="2" t="n">
        <v>53838</v>
      </c>
      <c r="M102" s="2" t="s">
        <v>224</v>
      </c>
      <c r="N102" s="2" t="s">
        <v>225</v>
      </c>
      <c r="Q102" s="2" t="n">
        <v>695</v>
      </c>
      <c r="R102" s="2" t="n">
        <v>233</v>
      </c>
    </row>
    <row r="103" customFormat="false" ht="18.7" hidden="false" customHeight="true" outlineLevel="0" collapsed="false">
      <c r="A103" s="1" t="n">
        <v>102</v>
      </c>
      <c r="B103" s="8" t="str">
        <f aca="false">HYPERLINK("https://mncourtfraud.com/file/27-CR-19-5875.pdf","27-CR-19-5875")</f>
        <v>27-CR-19-5875</v>
      </c>
      <c r="C103" s="9" t="str">
        <f aca="false">HYPERLINK("https://mncourtfraud.com/file/MBH-25.zip","MBH-25.zip")</f>
        <v>MBH-25.zip</v>
      </c>
      <c r="D103" s="2" t="s">
        <v>17</v>
      </c>
      <c r="E103" s="10" t="n">
        <v>44692</v>
      </c>
      <c r="F103" s="2" t="s">
        <v>42</v>
      </c>
      <c r="G103" s="8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103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3" s="1" t="s">
        <v>221</v>
      </c>
      <c r="J103" s="2" t="s">
        <v>229</v>
      </c>
      <c r="K103" s="2" t="s">
        <v>223</v>
      </c>
      <c r="L103" s="2" t="n">
        <v>53838</v>
      </c>
      <c r="M103" s="2" t="s">
        <v>224</v>
      </c>
      <c r="N103" s="2" t="s">
        <v>225</v>
      </c>
      <c r="Q103" s="2" t="n">
        <v>695</v>
      </c>
      <c r="R103" s="2" t="n">
        <v>233</v>
      </c>
    </row>
    <row r="104" customFormat="false" ht="18.7" hidden="false" customHeight="true" outlineLevel="0" collapsed="false">
      <c r="A104" s="1" t="n">
        <v>103</v>
      </c>
      <c r="B104" s="8" t="str">
        <f aca="false">HYPERLINK("https://mncourtfraud.com/file/27-CR-19-26893.pdf","27-CR-19-26893")</f>
        <v>27-CR-19-26893</v>
      </c>
      <c r="C104" s="9" t="str">
        <f aca="false">HYPERLINK("https://mncourtfraud.com/file/MBH-25.zip","MBH-25.zip")</f>
        <v>MBH-25.zip</v>
      </c>
      <c r="D104" s="2" t="s">
        <v>17</v>
      </c>
      <c r="E104" s="10" t="n">
        <v>44692</v>
      </c>
      <c r="F104" s="2" t="s">
        <v>42</v>
      </c>
      <c r="G104" s="8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04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4" s="1" t="s">
        <v>221</v>
      </c>
      <c r="J104" s="2" t="s">
        <v>229</v>
      </c>
      <c r="K104" s="2" t="s">
        <v>223</v>
      </c>
      <c r="L104" s="2" t="n">
        <v>53838</v>
      </c>
      <c r="M104" s="2" t="s">
        <v>224</v>
      </c>
      <c r="N104" s="2" t="s">
        <v>225</v>
      </c>
      <c r="Q104" s="2" t="n">
        <v>695</v>
      </c>
      <c r="R104" s="2" t="n">
        <v>233</v>
      </c>
    </row>
    <row r="105" customFormat="false" ht="18.7" hidden="false" customHeight="true" outlineLevel="0" collapsed="false">
      <c r="A105" s="1" t="n">
        <v>104</v>
      </c>
      <c r="B105" s="8" t="str">
        <f aca="false">HYPERLINK("https://mncourtfraud.com/file/27-CR-20-693.pdf","27-CR-20-693")</f>
        <v>27-CR-20-693</v>
      </c>
      <c r="C105" s="9" t="str">
        <f aca="false">HYPERLINK("https://mncourtfraud.com/file/MBH-25.zip","MBH-25.zip")</f>
        <v>MBH-25.zip</v>
      </c>
      <c r="D105" s="2" t="s">
        <v>17</v>
      </c>
      <c r="E105" s="10" t="n">
        <v>44692</v>
      </c>
      <c r="F105" s="2" t="s">
        <v>42</v>
      </c>
      <c r="G105" s="8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05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5" s="1" t="s">
        <v>221</v>
      </c>
      <c r="J105" s="2" t="s">
        <v>229</v>
      </c>
      <c r="K105" s="2" t="s">
        <v>223</v>
      </c>
      <c r="L105" s="2" t="n">
        <v>53838</v>
      </c>
      <c r="M105" s="2" t="s">
        <v>224</v>
      </c>
      <c r="N105" s="2" t="s">
        <v>225</v>
      </c>
      <c r="Q105" s="2" t="n">
        <v>695</v>
      </c>
      <c r="R105" s="2" t="n">
        <v>233</v>
      </c>
    </row>
    <row r="106" customFormat="false" ht="18.7" hidden="false" customHeight="true" outlineLevel="0" collapsed="false">
      <c r="A106" s="1" t="n">
        <v>105</v>
      </c>
      <c r="B106" s="8" t="str">
        <f aca="false">HYPERLINK("https://mncourtfraud.com/file/27-CR-20-2581.pdf","27-CR-20-2581")</f>
        <v>27-CR-20-2581</v>
      </c>
      <c r="C106" s="9" t="str">
        <f aca="false">HYPERLINK("https://mncourtfraud.com/file/MBH-25.zip","MBH-25.zip")</f>
        <v>MBH-25.zip</v>
      </c>
      <c r="D106" s="2" t="s">
        <v>17</v>
      </c>
      <c r="E106" s="10" t="n">
        <v>44692</v>
      </c>
      <c r="F106" s="2" t="s">
        <v>42</v>
      </c>
      <c r="G106" s="8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106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6" s="1" t="s">
        <v>221</v>
      </c>
      <c r="J106" s="2" t="s">
        <v>229</v>
      </c>
      <c r="K106" s="2" t="s">
        <v>223</v>
      </c>
      <c r="L106" s="2" t="n">
        <v>53838</v>
      </c>
      <c r="M106" s="2" t="s">
        <v>224</v>
      </c>
      <c r="N106" s="2" t="s">
        <v>225</v>
      </c>
      <c r="Q106" s="2" t="n">
        <v>695</v>
      </c>
      <c r="R106" s="2" t="n">
        <v>233</v>
      </c>
    </row>
    <row r="107" customFormat="false" ht="18.7" hidden="false" customHeight="true" outlineLevel="0" collapsed="false">
      <c r="A107" s="1" t="n">
        <v>106</v>
      </c>
      <c r="B107" s="8" t="str">
        <f aca="false">HYPERLINK("https://mncourtfraud.com/file/27-CR-20-5618.pdf","27-CR-20-5618")</f>
        <v>27-CR-20-5618</v>
      </c>
      <c r="C107" s="9" t="str">
        <f aca="false">HYPERLINK("https://mncourtfraud.com/file/MBH-25.zip","MBH-25.zip")</f>
        <v>MBH-25.zip</v>
      </c>
      <c r="D107" s="2" t="s">
        <v>17</v>
      </c>
      <c r="E107" s="10" t="n">
        <v>44692</v>
      </c>
      <c r="F107" s="2" t="s">
        <v>42</v>
      </c>
      <c r="G107" s="8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107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7" s="1" t="s">
        <v>221</v>
      </c>
      <c r="J107" s="2" t="s">
        <v>229</v>
      </c>
      <c r="K107" s="2" t="s">
        <v>223</v>
      </c>
      <c r="L107" s="2" t="n">
        <v>53838</v>
      </c>
      <c r="M107" s="2" t="s">
        <v>224</v>
      </c>
      <c r="N107" s="2" t="s">
        <v>225</v>
      </c>
      <c r="Q107" s="2" t="n">
        <v>695</v>
      </c>
      <c r="R107" s="2" t="n">
        <v>233</v>
      </c>
    </row>
    <row r="108" customFormat="false" ht="18.7" hidden="false" customHeight="true" outlineLevel="0" collapsed="false">
      <c r="A108" s="1" t="n">
        <v>107</v>
      </c>
      <c r="B108" s="8" t="str">
        <f aca="false">HYPERLINK("https://mncourtfraud.com/file/27-CR-20-14626.pdf","27-CR-20-14626")</f>
        <v>27-CR-20-14626</v>
      </c>
      <c r="C108" s="9" t="str">
        <f aca="false">HYPERLINK("https://mncourtfraud.com/file/MBH-25.zip","MBH-25.zip")</f>
        <v>MBH-25.zip</v>
      </c>
      <c r="D108" s="2" t="s">
        <v>17</v>
      </c>
      <c r="E108" s="10" t="n">
        <v>44692</v>
      </c>
      <c r="F108" s="2" t="s">
        <v>42</v>
      </c>
      <c r="G108" s="8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108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8" s="1" t="s">
        <v>221</v>
      </c>
      <c r="J108" s="2" t="s">
        <v>229</v>
      </c>
      <c r="K108" s="2" t="s">
        <v>223</v>
      </c>
      <c r="L108" s="2" t="n">
        <v>53838</v>
      </c>
      <c r="M108" s="2" t="s">
        <v>224</v>
      </c>
      <c r="N108" s="2" t="s">
        <v>225</v>
      </c>
      <c r="Q108" s="2" t="n">
        <v>695</v>
      </c>
      <c r="R108" s="2" t="n">
        <v>233</v>
      </c>
    </row>
    <row r="109" customFormat="false" ht="18.7" hidden="false" customHeight="true" outlineLevel="0" collapsed="false">
      <c r="A109" s="1" t="n">
        <v>108</v>
      </c>
      <c r="B109" s="8" t="str">
        <f aca="false">HYPERLINK("https://mncourtfraud.com/file/27-CR-20-25524.pdf","27-CR-20-25524")</f>
        <v>27-CR-20-25524</v>
      </c>
      <c r="C109" s="9" t="str">
        <f aca="false">HYPERLINK("https://mncourtfraud.com/file/MBH-25.zip","MBH-25.zip")</f>
        <v>MBH-25.zip</v>
      </c>
      <c r="D109" s="2" t="s">
        <v>17</v>
      </c>
      <c r="E109" s="10" t="n">
        <v>44692</v>
      </c>
      <c r="F109" s="2" t="s">
        <v>42</v>
      </c>
      <c r="G109" s="8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109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9" s="1" t="s">
        <v>221</v>
      </c>
      <c r="J109" s="2" t="s">
        <v>229</v>
      </c>
      <c r="K109" s="2" t="s">
        <v>223</v>
      </c>
      <c r="L109" s="2" t="n">
        <v>53838</v>
      </c>
      <c r="M109" s="2" t="s">
        <v>224</v>
      </c>
      <c r="N109" s="2" t="s">
        <v>225</v>
      </c>
      <c r="Q109" s="2" t="n">
        <v>695</v>
      </c>
      <c r="R109" s="2" t="n">
        <v>233</v>
      </c>
    </row>
    <row r="110" customFormat="false" ht="18.7" hidden="false" customHeight="true" outlineLevel="0" collapsed="false">
      <c r="A110" s="1" t="n">
        <v>109</v>
      </c>
      <c r="B110" s="8" t="str">
        <f aca="false">HYPERLINK("https://mncourtfraud.com/file/27-CR-21-2803.pdf","27-CR-21-2803")</f>
        <v>27-CR-21-2803</v>
      </c>
      <c r="C110" s="9" t="str">
        <f aca="false">HYPERLINK("https://mncourtfraud.com/file/MBH-25.zip","MBH-25.zip")</f>
        <v>MBH-25.zip</v>
      </c>
      <c r="D110" s="2" t="s">
        <v>17</v>
      </c>
      <c r="E110" s="10" t="n">
        <v>44692</v>
      </c>
      <c r="F110" s="2" t="s">
        <v>42</v>
      </c>
      <c r="G110" s="8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10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0" s="1" t="s">
        <v>221</v>
      </c>
      <c r="J110" s="2" t="s">
        <v>229</v>
      </c>
      <c r="K110" s="2" t="s">
        <v>223</v>
      </c>
      <c r="L110" s="2" t="n">
        <v>53838</v>
      </c>
      <c r="M110" s="2" t="s">
        <v>224</v>
      </c>
      <c r="N110" s="2" t="s">
        <v>225</v>
      </c>
      <c r="Q110" s="2" t="n">
        <v>695</v>
      </c>
      <c r="R110" s="2" t="n">
        <v>233</v>
      </c>
    </row>
    <row r="111" customFormat="false" ht="18.7" hidden="false" customHeight="true" outlineLevel="0" collapsed="false">
      <c r="A111" s="1" t="n">
        <v>110</v>
      </c>
      <c r="B111" s="8" t="str">
        <f aca="false">HYPERLINK("https://mncourtfraud.com/file/27-CR-21-4099.pdf","27-CR-21-4099")</f>
        <v>27-CR-21-4099</v>
      </c>
      <c r="C111" s="9" t="str">
        <f aca="false">HYPERLINK("https://mncourtfraud.com/file/MBH-25.zip","MBH-25.zip")</f>
        <v>MBH-25.zip</v>
      </c>
      <c r="D111" s="2" t="s">
        <v>17</v>
      </c>
      <c r="E111" s="10" t="n">
        <v>44692</v>
      </c>
      <c r="F111" s="2" t="s">
        <v>42</v>
      </c>
      <c r="G111" s="8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11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1" s="1" t="s">
        <v>221</v>
      </c>
      <c r="J111" s="2" t="s">
        <v>229</v>
      </c>
      <c r="K111" s="2" t="s">
        <v>223</v>
      </c>
      <c r="L111" s="2" t="n">
        <v>53838</v>
      </c>
      <c r="M111" s="2" t="s">
        <v>224</v>
      </c>
      <c r="N111" s="2" t="s">
        <v>225</v>
      </c>
      <c r="Q111" s="2" t="n">
        <v>695</v>
      </c>
      <c r="R111" s="2" t="n">
        <v>233</v>
      </c>
    </row>
    <row r="112" customFormat="false" ht="18.7" hidden="false" customHeight="true" outlineLevel="0" collapsed="false">
      <c r="A112" s="1" t="n">
        <v>111</v>
      </c>
      <c r="B112" s="8" t="str">
        <f aca="false">HYPERLINK("https://mncourtfraud.com/file/27-CR-21-10185.pdf","27-CR-21-10185")</f>
        <v>27-CR-21-10185</v>
      </c>
      <c r="C112" s="9" t="str">
        <f aca="false">HYPERLINK("https://mncourtfraud.com/file/MBH-25.zip","MBH-25.zip")</f>
        <v>MBH-25.zip</v>
      </c>
      <c r="D112" s="2" t="s">
        <v>17</v>
      </c>
      <c r="E112" s="10" t="n">
        <v>44692</v>
      </c>
      <c r="F112" s="2" t="s">
        <v>42</v>
      </c>
      <c r="G112" s="8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12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2" s="1" t="s">
        <v>221</v>
      </c>
      <c r="J112" s="2" t="s">
        <v>229</v>
      </c>
      <c r="K112" s="2" t="s">
        <v>223</v>
      </c>
      <c r="L112" s="2" t="n">
        <v>53838</v>
      </c>
      <c r="M112" s="2" t="s">
        <v>224</v>
      </c>
      <c r="N112" s="2" t="s">
        <v>225</v>
      </c>
      <c r="Q112" s="2" t="n">
        <v>695</v>
      </c>
      <c r="R112" s="2" t="n">
        <v>233</v>
      </c>
    </row>
    <row r="113" customFormat="false" ht="18.7" hidden="false" customHeight="true" outlineLevel="0" collapsed="false">
      <c r="A113" s="1" t="n">
        <v>112</v>
      </c>
      <c r="B113" s="8" t="str">
        <f aca="false">HYPERLINK("https://mncourtfraud.com/file/27-CR-21-12714.pdf","27-CR-21-12714")</f>
        <v>27-CR-21-12714</v>
      </c>
      <c r="C113" s="9" t="str">
        <f aca="false">HYPERLINK("https://mncourtfraud.com/file/MBH-25.zip","MBH-25.zip")</f>
        <v>MBH-25.zip</v>
      </c>
      <c r="D113" s="2" t="s">
        <v>17</v>
      </c>
      <c r="E113" s="10" t="n">
        <v>44692</v>
      </c>
      <c r="F113" s="2" t="s">
        <v>42</v>
      </c>
      <c r="G113" s="8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13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3" s="1" t="s">
        <v>221</v>
      </c>
      <c r="J113" s="2" t="s">
        <v>229</v>
      </c>
      <c r="K113" s="2" t="s">
        <v>223</v>
      </c>
      <c r="L113" s="2" t="n">
        <v>53838</v>
      </c>
      <c r="M113" s="2" t="s">
        <v>224</v>
      </c>
      <c r="N113" s="2" t="s">
        <v>225</v>
      </c>
      <c r="Q113" s="2" t="n">
        <v>695</v>
      </c>
      <c r="R113" s="2" t="n">
        <v>233</v>
      </c>
    </row>
    <row r="114" customFormat="false" ht="18.7" hidden="false" customHeight="true" outlineLevel="0" collapsed="false">
      <c r="A114" s="1" t="n">
        <v>113</v>
      </c>
      <c r="B114" s="8" t="str">
        <f aca="false">HYPERLINK("https://mncourtfraud.com/file/27-CR-21-12749.pdf","27-CR-21-12749")</f>
        <v>27-CR-21-12749</v>
      </c>
      <c r="C114" s="9" t="str">
        <f aca="false">HYPERLINK("https://mncourtfraud.com/file/MBH-25.zip","MBH-25.zip")</f>
        <v>MBH-25.zip</v>
      </c>
      <c r="D114" s="2" t="s">
        <v>17</v>
      </c>
      <c r="E114" s="10" t="n">
        <v>44692</v>
      </c>
      <c r="F114" s="2" t="s">
        <v>42</v>
      </c>
      <c r="G114" s="8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14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4" s="1" t="s">
        <v>221</v>
      </c>
      <c r="J114" s="2" t="s">
        <v>229</v>
      </c>
      <c r="K114" s="2" t="s">
        <v>223</v>
      </c>
      <c r="L114" s="2" t="n">
        <v>53838</v>
      </c>
      <c r="M114" s="2" t="s">
        <v>224</v>
      </c>
      <c r="N114" s="2" t="s">
        <v>225</v>
      </c>
      <c r="Q114" s="2" t="n">
        <v>695</v>
      </c>
      <c r="R114" s="2" t="n">
        <v>233</v>
      </c>
    </row>
    <row r="115" customFormat="false" ht="18.7" hidden="false" customHeight="true" outlineLevel="0" collapsed="false">
      <c r="A115" s="1" t="n">
        <v>114</v>
      </c>
      <c r="B115" s="8" t="str">
        <f aca="false">HYPERLINK("https://mncourtfraud.com/file/27-CR-21-12762.pdf","27-CR-21-12762")</f>
        <v>27-CR-21-12762</v>
      </c>
      <c r="C115" s="9" t="str">
        <f aca="false">HYPERLINK("https://mncourtfraud.com/file/MBH-25.zip","MBH-25.zip")</f>
        <v>MBH-25.zip</v>
      </c>
      <c r="D115" s="2" t="s">
        <v>17</v>
      </c>
      <c r="E115" s="10" t="n">
        <v>44692</v>
      </c>
      <c r="F115" s="2" t="s">
        <v>42</v>
      </c>
      <c r="G115" s="8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15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5" s="1" t="s">
        <v>221</v>
      </c>
      <c r="J115" s="2" t="s">
        <v>229</v>
      </c>
      <c r="K115" s="2" t="s">
        <v>223</v>
      </c>
      <c r="L115" s="2" t="n">
        <v>53838</v>
      </c>
      <c r="M115" s="2" t="s">
        <v>224</v>
      </c>
      <c r="N115" s="2" t="s">
        <v>225</v>
      </c>
      <c r="Q115" s="2" t="n">
        <v>695</v>
      </c>
      <c r="R115" s="2" t="n">
        <v>233</v>
      </c>
    </row>
    <row r="116" customFormat="false" ht="18.7" hidden="false" customHeight="true" outlineLevel="0" collapsed="false">
      <c r="A116" s="1" t="n">
        <v>115</v>
      </c>
      <c r="B116" s="8" t="str">
        <f aca="false">HYPERLINK("https://mncourtfraud.com/file/27-CR-21-12947.pdf","27-CR-21-12947")</f>
        <v>27-CR-21-12947</v>
      </c>
      <c r="C116" s="9" t="str">
        <f aca="false">HYPERLINK("https://mncourtfraud.com/file/MBH-25.zip","MBH-25.zip")</f>
        <v>MBH-25.zip</v>
      </c>
      <c r="D116" s="2" t="s">
        <v>17</v>
      </c>
      <c r="E116" s="10" t="n">
        <v>44692</v>
      </c>
      <c r="F116" s="2" t="s">
        <v>42</v>
      </c>
      <c r="G116" s="8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6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6" s="1" t="s">
        <v>221</v>
      </c>
      <c r="J116" s="2" t="s">
        <v>229</v>
      </c>
      <c r="K116" s="2" t="s">
        <v>223</v>
      </c>
      <c r="L116" s="2" t="n">
        <v>53838</v>
      </c>
      <c r="M116" s="2" t="s">
        <v>224</v>
      </c>
      <c r="N116" s="2" t="s">
        <v>225</v>
      </c>
      <c r="Q116" s="2" t="n">
        <v>695</v>
      </c>
      <c r="R116" s="2" t="n">
        <v>233</v>
      </c>
    </row>
    <row r="117" customFormat="false" ht="18.7" hidden="false" customHeight="true" outlineLevel="0" collapsed="false">
      <c r="A117" s="1" t="n">
        <v>116</v>
      </c>
      <c r="B117" s="8" t="str">
        <f aca="false">HYPERLINK("https://mncourtfraud.com/file/27-CR-21-13144.pdf","27-CR-21-13144")</f>
        <v>27-CR-21-13144</v>
      </c>
      <c r="C117" s="9" t="str">
        <f aca="false">HYPERLINK("https://mncourtfraud.com/file/MBH-25.zip","MBH-25.zip")</f>
        <v>MBH-25.zip</v>
      </c>
      <c r="D117" s="2" t="s">
        <v>17</v>
      </c>
      <c r="E117" s="10" t="n">
        <v>44692</v>
      </c>
      <c r="F117" s="2" t="s">
        <v>42</v>
      </c>
      <c r="G117" s="8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17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7" s="1" t="s">
        <v>221</v>
      </c>
      <c r="J117" s="2" t="s">
        <v>229</v>
      </c>
      <c r="K117" s="2" t="s">
        <v>223</v>
      </c>
      <c r="L117" s="2" t="n">
        <v>53838</v>
      </c>
      <c r="M117" s="2" t="s">
        <v>224</v>
      </c>
      <c r="N117" s="2" t="s">
        <v>225</v>
      </c>
      <c r="Q117" s="2" t="n">
        <v>695</v>
      </c>
      <c r="R117" s="2" t="n">
        <v>233</v>
      </c>
    </row>
    <row r="118" customFormat="false" ht="18.7" hidden="false" customHeight="true" outlineLevel="0" collapsed="false">
      <c r="A118" s="1" t="n">
        <v>117</v>
      </c>
      <c r="B118" s="8" t="str">
        <f aca="false">HYPERLINK("https://mncourtfraud.com/file/27-CR-21-13146.pdf","27-CR-21-13146")</f>
        <v>27-CR-21-13146</v>
      </c>
      <c r="C118" s="9" t="str">
        <f aca="false">HYPERLINK("https://mncourtfraud.com/file/MBH-25.zip","MBH-25.zip")</f>
        <v>MBH-25.zip</v>
      </c>
      <c r="D118" s="2" t="s">
        <v>17</v>
      </c>
      <c r="E118" s="10" t="n">
        <v>44692</v>
      </c>
      <c r="F118" s="2" t="s">
        <v>42</v>
      </c>
      <c r="G118" s="8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18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8" s="1" t="s">
        <v>221</v>
      </c>
      <c r="J118" s="2" t="s">
        <v>229</v>
      </c>
      <c r="K118" s="2" t="s">
        <v>223</v>
      </c>
      <c r="L118" s="2" t="n">
        <v>53838</v>
      </c>
      <c r="M118" s="2" t="s">
        <v>224</v>
      </c>
      <c r="N118" s="2" t="s">
        <v>225</v>
      </c>
      <c r="Q118" s="2" t="n">
        <v>695</v>
      </c>
      <c r="R118" s="2" t="n">
        <v>233</v>
      </c>
    </row>
    <row r="119" customFormat="false" ht="18.7" hidden="false" customHeight="true" outlineLevel="0" collapsed="false">
      <c r="A119" s="1" t="n">
        <v>118</v>
      </c>
      <c r="B119" s="8" t="str">
        <f aca="false">HYPERLINK("https://mncourtfraud.com/file/27-CR-21-13147.pdf","27-CR-21-13147")</f>
        <v>27-CR-21-13147</v>
      </c>
      <c r="C119" s="9" t="str">
        <f aca="false">HYPERLINK("https://mncourtfraud.com/file/MBH-25.zip","MBH-25.zip")</f>
        <v>MBH-25.zip</v>
      </c>
      <c r="D119" s="2" t="s">
        <v>17</v>
      </c>
      <c r="E119" s="10" t="n">
        <v>44692</v>
      </c>
      <c r="F119" s="2" t="s">
        <v>42</v>
      </c>
      <c r="G119" s="8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19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9" s="1" t="s">
        <v>221</v>
      </c>
      <c r="J119" s="2" t="s">
        <v>229</v>
      </c>
      <c r="K119" s="2" t="s">
        <v>223</v>
      </c>
      <c r="L119" s="2" t="n">
        <v>53838</v>
      </c>
      <c r="M119" s="2" t="s">
        <v>224</v>
      </c>
      <c r="N119" s="2" t="s">
        <v>225</v>
      </c>
      <c r="Q119" s="2" t="n">
        <v>695</v>
      </c>
      <c r="R119" s="2" t="n">
        <v>233</v>
      </c>
    </row>
    <row r="120" customFormat="false" ht="18.7" hidden="false" customHeight="true" outlineLevel="0" collapsed="false">
      <c r="A120" s="1" t="n">
        <v>119</v>
      </c>
      <c r="B120" s="8" t="str">
        <f aca="false">HYPERLINK("https://mncourtfraud.com/file/27-CR-21-13150.pdf","27-CR-21-13150")</f>
        <v>27-CR-21-13150</v>
      </c>
      <c r="C120" s="9" t="str">
        <f aca="false">HYPERLINK("https://mncourtfraud.com/file/MBH-25.zip","MBH-25.zip")</f>
        <v>MBH-25.zip</v>
      </c>
      <c r="D120" s="2" t="s">
        <v>17</v>
      </c>
      <c r="E120" s="10" t="n">
        <v>44692</v>
      </c>
      <c r="F120" s="2" t="s">
        <v>42</v>
      </c>
      <c r="G120" s="8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20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20" s="1" t="s">
        <v>221</v>
      </c>
      <c r="J120" s="2" t="s">
        <v>229</v>
      </c>
      <c r="K120" s="2" t="s">
        <v>223</v>
      </c>
      <c r="L120" s="2" t="n">
        <v>53838</v>
      </c>
      <c r="M120" s="2" t="s">
        <v>224</v>
      </c>
      <c r="N120" s="2" t="s">
        <v>225</v>
      </c>
      <c r="Q120" s="2" t="n">
        <v>695</v>
      </c>
      <c r="R120" s="2" t="n">
        <v>233</v>
      </c>
    </row>
    <row r="121" customFormat="false" ht="18.7" hidden="false" customHeight="true" outlineLevel="0" collapsed="false">
      <c r="A121" s="1" t="n">
        <v>120</v>
      </c>
      <c r="B121" s="8" t="str">
        <f aca="false">HYPERLINK("https://mncourtfraud.com/file/27-CR-21-23724.pdf","27-CR-21-23724")</f>
        <v>27-CR-21-23724</v>
      </c>
      <c r="C121" s="9" t="str">
        <f aca="false">HYPERLINK("https://mncourtfraud.com/file/MBH-25.zip","MBH-25.zip")</f>
        <v>MBH-25.zip</v>
      </c>
      <c r="D121" s="2" t="s">
        <v>17</v>
      </c>
      <c r="E121" s="10" t="n">
        <v>44692</v>
      </c>
      <c r="F121" s="2" t="s">
        <v>42</v>
      </c>
      <c r="G121" s="8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21" s="8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21" s="1" t="s">
        <v>221</v>
      </c>
      <c r="J121" s="2" t="s">
        <v>229</v>
      </c>
      <c r="K121" s="2" t="s">
        <v>223</v>
      </c>
      <c r="L121" s="2" t="n">
        <v>53838</v>
      </c>
      <c r="M121" s="2" t="s">
        <v>224</v>
      </c>
      <c r="N121" s="2" t="s">
        <v>225</v>
      </c>
      <c r="Q121" s="2" t="n">
        <v>695</v>
      </c>
      <c r="R121" s="2" t="n">
        <v>233</v>
      </c>
    </row>
    <row r="122" customFormat="false" ht="18.7" hidden="false" customHeight="true" outlineLevel="0" collapsed="false">
      <c r="A122" s="1" t="n">
        <v>121</v>
      </c>
      <c r="B122" s="8" t="str">
        <f aca="false">HYPERLINK("https://mncourtfraud.com/file/27-CR-19-4578.pdf","27-CR-19-4578")</f>
        <v>27-CR-19-4578</v>
      </c>
      <c r="C122" s="9" t="str">
        <f aca="false">HYPERLINK("https://mncourtfraud.com/file/MBH-25.zip","MBH-25.zip")</f>
        <v>MBH-25.zip</v>
      </c>
      <c r="D122" s="2" t="s">
        <v>17</v>
      </c>
      <c r="E122" s="10" t="n">
        <v>44692</v>
      </c>
      <c r="F122" s="2" t="s">
        <v>42</v>
      </c>
      <c r="G122" s="8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22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2" s="1" t="s">
        <v>221</v>
      </c>
      <c r="J122" s="2" t="s">
        <v>230</v>
      </c>
      <c r="K122" s="2" t="s">
        <v>223</v>
      </c>
      <c r="L122" s="2" t="n">
        <v>21121</v>
      </c>
      <c r="M122" s="2" t="s">
        <v>224</v>
      </c>
      <c r="N122" s="2" t="s">
        <v>225</v>
      </c>
      <c r="Q122" s="2" t="n">
        <v>695</v>
      </c>
      <c r="R122" s="2" t="n">
        <v>233</v>
      </c>
    </row>
    <row r="123" customFormat="false" ht="18.7" hidden="false" customHeight="true" outlineLevel="0" collapsed="false">
      <c r="A123" s="1" t="n">
        <v>122</v>
      </c>
      <c r="B123" s="8" t="str">
        <f aca="false">HYPERLINK("https://mncourtfraud.com/file/27-CR-19-5875.pdf","27-CR-19-5875")</f>
        <v>27-CR-19-5875</v>
      </c>
      <c r="C123" s="9" t="str">
        <f aca="false">HYPERLINK("https://mncourtfraud.com/file/MBH-25.zip","MBH-25.zip")</f>
        <v>MBH-25.zip</v>
      </c>
      <c r="D123" s="2" t="s">
        <v>17</v>
      </c>
      <c r="E123" s="10" t="n">
        <v>44692</v>
      </c>
      <c r="F123" s="2" t="s">
        <v>42</v>
      </c>
      <c r="G123" s="8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123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3" s="1" t="s">
        <v>221</v>
      </c>
      <c r="J123" s="2" t="s">
        <v>230</v>
      </c>
      <c r="K123" s="2" t="s">
        <v>223</v>
      </c>
      <c r="L123" s="2" t="n">
        <v>21121</v>
      </c>
      <c r="M123" s="2" t="s">
        <v>224</v>
      </c>
      <c r="N123" s="2" t="s">
        <v>225</v>
      </c>
      <c r="Q123" s="2" t="n">
        <v>695</v>
      </c>
      <c r="R123" s="2" t="n">
        <v>233</v>
      </c>
    </row>
    <row r="124" customFormat="false" ht="18.7" hidden="false" customHeight="true" outlineLevel="0" collapsed="false">
      <c r="A124" s="1" t="n">
        <v>123</v>
      </c>
      <c r="B124" s="8" t="str">
        <f aca="false">HYPERLINK("https://mncourtfraud.com/file/27-CR-19-26893.pdf","27-CR-19-26893")</f>
        <v>27-CR-19-26893</v>
      </c>
      <c r="C124" s="9" t="str">
        <f aca="false">HYPERLINK("https://mncourtfraud.com/file/MBH-25.zip","MBH-25.zip")</f>
        <v>MBH-25.zip</v>
      </c>
      <c r="D124" s="2" t="s">
        <v>17</v>
      </c>
      <c r="E124" s="10" t="n">
        <v>44692</v>
      </c>
      <c r="F124" s="2" t="s">
        <v>42</v>
      </c>
      <c r="G124" s="8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24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4" s="1" t="s">
        <v>221</v>
      </c>
      <c r="J124" s="2" t="s">
        <v>230</v>
      </c>
      <c r="K124" s="2" t="s">
        <v>223</v>
      </c>
      <c r="L124" s="2" t="n">
        <v>21121</v>
      </c>
      <c r="M124" s="2" t="s">
        <v>224</v>
      </c>
      <c r="N124" s="2" t="s">
        <v>225</v>
      </c>
      <c r="Q124" s="2" t="n">
        <v>695</v>
      </c>
      <c r="R124" s="2" t="n">
        <v>233</v>
      </c>
    </row>
    <row r="125" customFormat="false" ht="18.7" hidden="false" customHeight="true" outlineLevel="0" collapsed="false">
      <c r="A125" s="1" t="n">
        <v>124</v>
      </c>
      <c r="B125" s="8" t="str">
        <f aca="false">HYPERLINK("https://mncourtfraud.com/file/27-CR-20-693.pdf","27-CR-20-693")</f>
        <v>27-CR-20-693</v>
      </c>
      <c r="C125" s="9" t="str">
        <f aca="false">HYPERLINK("https://mncourtfraud.com/file/MBH-25.zip","MBH-25.zip")</f>
        <v>MBH-25.zip</v>
      </c>
      <c r="D125" s="2" t="s">
        <v>17</v>
      </c>
      <c r="E125" s="10" t="n">
        <v>44692</v>
      </c>
      <c r="F125" s="2" t="s">
        <v>42</v>
      </c>
      <c r="G125" s="8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25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5" s="1" t="s">
        <v>221</v>
      </c>
      <c r="J125" s="2" t="s">
        <v>230</v>
      </c>
      <c r="K125" s="2" t="s">
        <v>223</v>
      </c>
      <c r="L125" s="2" t="n">
        <v>21121</v>
      </c>
      <c r="M125" s="2" t="s">
        <v>224</v>
      </c>
      <c r="N125" s="2" t="s">
        <v>225</v>
      </c>
      <c r="Q125" s="2" t="n">
        <v>695</v>
      </c>
      <c r="R125" s="2" t="n">
        <v>233</v>
      </c>
    </row>
    <row r="126" customFormat="false" ht="18.7" hidden="false" customHeight="true" outlineLevel="0" collapsed="false">
      <c r="A126" s="1" t="n">
        <v>125</v>
      </c>
      <c r="B126" s="8" t="str">
        <f aca="false">HYPERLINK("https://mncourtfraud.com/file/27-CR-20-2581.pdf","27-CR-20-2581")</f>
        <v>27-CR-20-2581</v>
      </c>
      <c r="C126" s="9" t="str">
        <f aca="false">HYPERLINK("https://mncourtfraud.com/file/MBH-25.zip","MBH-25.zip")</f>
        <v>MBH-25.zip</v>
      </c>
      <c r="D126" s="2" t="s">
        <v>17</v>
      </c>
      <c r="E126" s="10" t="n">
        <v>44692</v>
      </c>
      <c r="F126" s="2" t="s">
        <v>42</v>
      </c>
      <c r="G126" s="8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126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6" s="1" t="s">
        <v>221</v>
      </c>
      <c r="J126" s="2" t="s">
        <v>230</v>
      </c>
      <c r="K126" s="2" t="s">
        <v>223</v>
      </c>
      <c r="L126" s="2" t="n">
        <v>21121</v>
      </c>
      <c r="M126" s="2" t="s">
        <v>224</v>
      </c>
      <c r="N126" s="2" t="s">
        <v>225</v>
      </c>
      <c r="Q126" s="2" t="n">
        <v>695</v>
      </c>
      <c r="R126" s="2" t="n">
        <v>233</v>
      </c>
    </row>
    <row r="127" customFormat="false" ht="18.7" hidden="false" customHeight="true" outlineLevel="0" collapsed="false">
      <c r="A127" s="1" t="n">
        <v>126</v>
      </c>
      <c r="B127" s="8" t="str">
        <f aca="false">HYPERLINK("https://mncourtfraud.com/file/27-CR-20-5618.pdf","27-CR-20-5618")</f>
        <v>27-CR-20-5618</v>
      </c>
      <c r="C127" s="9" t="str">
        <f aca="false">HYPERLINK("https://mncourtfraud.com/file/MBH-25.zip","MBH-25.zip")</f>
        <v>MBH-25.zip</v>
      </c>
      <c r="D127" s="2" t="s">
        <v>17</v>
      </c>
      <c r="E127" s="10" t="n">
        <v>44692</v>
      </c>
      <c r="F127" s="2" t="s">
        <v>42</v>
      </c>
      <c r="G127" s="8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127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7" s="1" t="s">
        <v>221</v>
      </c>
      <c r="J127" s="2" t="s">
        <v>230</v>
      </c>
      <c r="K127" s="2" t="s">
        <v>223</v>
      </c>
      <c r="L127" s="2" t="n">
        <v>21121</v>
      </c>
      <c r="M127" s="2" t="s">
        <v>224</v>
      </c>
      <c r="N127" s="2" t="s">
        <v>225</v>
      </c>
      <c r="Q127" s="2" t="n">
        <v>695</v>
      </c>
      <c r="R127" s="2" t="n">
        <v>233</v>
      </c>
    </row>
    <row r="128" customFormat="false" ht="18.7" hidden="false" customHeight="true" outlineLevel="0" collapsed="false">
      <c r="A128" s="1" t="n">
        <v>127</v>
      </c>
      <c r="B128" s="8" t="str">
        <f aca="false">HYPERLINK("https://mncourtfraud.com/file/27-CR-20-14626.pdf","27-CR-20-14626")</f>
        <v>27-CR-20-14626</v>
      </c>
      <c r="C128" s="9" t="str">
        <f aca="false">HYPERLINK("https://mncourtfraud.com/file/MBH-25.zip","MBH-25.zip")</f>
        <v>MBH-25.zip</v>
      </c>
      <c r="D128" s="2" t="s">
        <v>17</v>
      </c>
      <c r="E128" s="10" t="n">
        <v>44692</v>
      </c>
      <c r="F128" s="2" t="s">
        <v>42</v>
      </c>
      <c r="G128" s="8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128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8" s="1" t="s">
        <v>221</v>
      </c>
      <c r="J128" s="2" t="s">
        <v>230</v>
      </c>
      <c r="K128" s="2" t="s">
        <v>223</v>
      </c>
      <c r="L128" s="2" t="n">
        <v>21121</v>
      </c>
      <c r="M128" s="2" t="s">
        <v>224</v>
      </c>
      <c r="N128" s="2" t="s">
        <v>225</v>
      </c>
      <c r="Q128" s="2" t="n">
        <v>695</v>
      </c>
      <c r="R128" s="2" t="n">
        <v>233</v>
      </c>
    </row>
    <row r="129" customFormat="false" ht="18.7" hidden="false" customHeight="true" outlineLevel="0" collapsed="false">
      <c r="A129" s="1" t="n">
        <v>128</v>
      </c>
      <c r="B129" s="8" t="str">
        <f aca="false">HYPERLINK("https://mncourtfraud.com/file/27-CR-20-25524.pdf","27-CR-20-25524")</f>
        <v>27-CR-20-25524</v>
      </c>
      <c r="C129" s="9" t="str">
        <f aca="false">HYPERLINK("https://mncourtfraud.com/file/MBH-25.zip","MBH-25.zip")</f>
        <v>MBH-25.zip</v>
      </c>
      <c r="D129" s="2" t="s">
        <v>17</v>
      </c>
      <c r="E129" s="10" t="n">
        <v>44692</v>
      </c>
      <c r="F129" s="2" t="s">
        <v>42</v>
      </c>
      <c r="G129" s="8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129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9" s="1" t="s">
        <v>221</v>
      </c>
      <c r="J129" s="2" t="s">
        <v>230</v>
      </c>
      <c r="K129" s="2" t="s">
        <v>223</v>
      </c>
      <c r="L129" s="2" t="n">
        <v>21121</v>
      </c>
      <c r="M129" s="2" t="s">
        <v>224</v>
      </c>
      <c r="N129" s="2" t="s">
        <v>225</v>
      </c>
      <c r="Q129" s="2" t="n">
        <v>695</v>
      </c>
      <c r="R129" s="2" t="n">
        <v>233</v>
      </c>
    </row>
    <row r="130" customFormat="false" ht="18.7" hidden="false" customHeight="true" outlineLevel="0" collapsed="false">
      <c r="A130" s="1" t="n">
        <v>129</v>
      </c>
      <c r="B130" s="8" t="str">
        <f aca="false">HYPERLINK("https://mncourtfraud.com/file/27-CR-21-2803.pdf","27-CR-21-2803")</f>
        <v>27-CR-21-2803</v>
      </c>
      <c r="C130" s="9" t="str">
        <f aca="false">HYPERLINK("https://mncourtfraud.com/file/MBH-25.zip","MBH-25.zip")</f>
        <v>MBH-25.zip</v>
      </c>
      <c r="D130" s="2" t="s">
        <v>17</v>
      </c>
      <c r="E130" s="10" t="n">
        <v>44692</v>
      </c>
      <c r="F130" s="2" t="s">
        <v>42</v>
      </c>
      <c r="G130" s="8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30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0" s="1" t="s">
        <v>221</v>
      </c>
      <c r="J130" s="2" t="s">
        <v>230</v>
      </c>
      <c r="K130" s="2" t="s">
        <v>223</v>
      </c>
      <c r="L130" s="2" t="n">
        <v>21121</v>
      </c>
      <c r="M130" s="2" t="s">
        <v>224</v>
      </c>
      <c r="N130" s="2" t="s">
        <v>225</v>
      </c>
      <c r="Q130" s="2" t="n">
        <v>695</v>
      </c>
      <c r="R130" s="2" t="n">
        <v>233</v>
      </c>
    </row>
    <row r="131" customFormat="false" ht="18.7" hidden="false" customHeight="true" outlineLevel="0" collapsed="false">
      <c r="A131" s="1" t="n">
        <v>130</v>
      </c>
      <c r="B131" s="8" t="str">
        <f aca="false">HYPERLINK("https://mncourtfraud.com/file/27-CR-21-4099.pdf","27-CR-21-4099")</f>
        <v>27-CR-21-4099</v>
      </c>
      <c r="C131" s="9" t="str">
        <f aca="false">HYPERLINK("https://mncourtfraud.com/file/MBH-25.zip","MBH-25.zip")</f>
        <v>MBH-25.zip</v>
      </c>
      <c r="D131" s="2" t="s">
        <v>17</v>
      </c>
      <c r="E131" s="10" t="n">
        <v>44692</v>
      </c>
      <c r="F131" s="2" t="s">
        <v>42</v>
      </c>
      <c r="G131" s="8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31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1" s="1" t="s">
        <v>221</v>
      </c>
      <c r="J131" s="2" t="s">
        <v>230</v>
      </c>
      <c r="K131" s="2" t="s">
        <v>223</v>
      </c>
      <c r="L131" s="2" t="n">
        <v>21121</v>
      </c>
      <c r="M131" s="2" t="s">
        <v>224</v>
      </c>
      <c r="N131" s="2" t="s">
        <v>225</v>
      </c>
      <c r="Q131" s="2" t="n">
        <v>695</v>
      </c>
      <c r="R131" s="2" t="n">
        <v>233</v>
      </c>
    </row>
    <row r="132" customFormat="false" ht="18.7" hidden="false" customHeight="true" outlineLevel="0" collapsed="false">
      <c r="A132" s="1" t="n">
        <v>131</v>
      </c>
      <c r="B132" s="8" t="str">
        <f aca="false">HYPERLINK("https://mncourtfraud.com/file/27-CR-21-10185.pdf","27-CR-21-10185")</f>
        <v>27-CR-21-10185</v>
      </c>
      <c r="C132" s="9" t="str">
        <f aca="false">HYPERLINK("https://mncourtfraud.com/file/MBH-25.zip","MBH-25.zip")</f>
        <v>MBH-25.zip</v>
      </c>
      <c r="D132" s="2" t="s">
        <v>17</v>
      </c>
      <c r="E132" s="10" t="n">
        <v>44692</v>
      </c>
      <c r="F132" s="2" t="s">
        <v>42</v>
      </c>
      <c r="G132" s="8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32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2" s="1" t="s">
        <v>221</v>
      </c>
      <c r="J132" s="2" t="s">
        <v>230</v>
      </c>
      <c r="K132" s="2" t="s">
        <v>223</v>
      </c>
      <c r="L132" s="2" t="n">
        <v>21121</v>
      </c>
      <c r="M132" s="2" t="s">
        <v>224</v>
      </c>
      <c r="N132" s="2" t="s">
        <v>225</v>
      </c>
      <c r="Q132" s="2" t="n">
        <v>695</v>
      </c>
      <c r="R132" s="2" t="n">
        <v>233</v>
      </c>
    </row>
    <row r="133" customFormat="false" ht="18.7" hidden="false" customHeight="true" outlineLevel="0" collapsed="false">
      <c r="A133" s="1" t="n">
        <v>132</v>
      </c>
      <c r="B133" s="8" t="str">
        <f aca="false">HYPERLINK("https://mncourtfraud.com/file/27-CR-21-12714.pdf","27-CR-21-12714")</f>
        <v>27-CR-21-12714</v>
      </c>
      <c r="C133" s="9" t="str">
        <f aca="false">HYPERLINK("https://mncourtfraud.com/file/MBH-25.zip","MBH-25.zip")</f>
        <v>MBH-25.zip</v>
      </c>
      <c r="D133" s="2" t="s">
        <v>17</v>
      </c>
      <c r="E133" s="10" t="n">
        <v>44692</v>
      </c>
      <c r="F133" s="2" t="s">
        <v>42</v>
      </c>
      <c r="G133" s="8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33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3" s="1" t="s">
        <v>221</v>
      </c>
      <c r="J133" s="2" t="s">
        <v>230</v>
      </c>
      <c r="K133" s="2" t="s">
        <v>223</v>
      </c>
      <c r="L133" s="2" t="n">
        <v>21121</v>
      </c>
      <c r="M133" s="2" t="s">
        <v>224</v>
      </c>
      <c r="N133" s="2" t="s">
        <v>225</v>
      </c>
      <c r="Q133" s="2" t="n">
        <v>695</v>
      </c>
      <c r="R133" s="2" t="n">
        <v>233</v>
      </c>
    </row>
    <row r="134" customFormat="false" ht="18.7" hidden="false" customHeight="true" outlineLevel="0" collapsed="false">
      <c r="A134" s="1" t="n">
        <v>133</v>
      </c>
      <c r="B134" s="8" t="str">
        <f aca="false">HYPERLINK("https://mncourtfraud.com/file/27-CR-21-12749.pdf","27-CR-21-12749")</f>
        <v>27-CR-21-12749</v>
      </c>
      <c r="C134" s="9" t="str">
        <f aca="false">HYPERLINK("https://mncourtfraud.com/file/MBH-25.zip","MBH-25.zip")</f>
        <v>MBH-25.zip</v>
      </c>
      <c r="D134" s="2" t="s">
        <v>17</v>
      </c>
      <c r="E134" s="10" t="n">
        <v>44692</v>
      </c>
      <c r="F134" s="2" t="s">
        <v>42</v>
      </c>
      <c r="G134" s="8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34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4" s="1" t="s">
        <v>221</v>
      </c>
      <c r="J134" s="2" t="s">
        <v>230</v>
      </c>
      <c r="K134" s="2" t="s">
        <v>223</v>
      </c>
      <c r="L134" s="2" t="n">
        <v>21121</v>
      </c>
      <c r="M134" s="2" t="s">
        <v>224</v>
      </c>
      <c r="N134" s="2" t="s">
        <v>225</v>
      </c>
      <c r="Q134" s="2" t="n">
        <v>695</v>
      </c>
      <c r="R134" s="2" t="n">
        <v>233</v>
      </c>
    </row>
    <row r="135" customFormat="false" ht="18.7" hidden="false" customHeight="true" outlineLevel="0" collapsed="false">
      <c r="A135" s="1" t="n">
        <v>134</v>
      </c>
      <c r="B135" s="8" t="str">
        <f aca="false">HYPERLINK("https://mncourtfraud.com/file/27-CR-21-12762.pdf","27-CR-21-12762")</f>
        <v>27-CR-21-12762</v>
      </c>
      <c r="C135" s="9" t="str">
        <f aca="false">HYPERLINK("https://mncourtfraud.com/file/MBH-25.zip","MBH-25.zip")</f>
        <v>MBH-25.zip</v>
      </c>
      <c r="D135" s="2" t="s">
        <v>17</v>
      </c>
      <c r="E135" s="10" t="n">
        <v>44692</v>
      </c>
      <c r="F135" s="2" t="s">
        <v>42</v>
      </c>
      <c r="G135" s="8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35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5" s="1" t="s">
        <v>221</v>
      </c>
      <c r="J135" s="2" t="s">
        <v>230</v>
      </c>
      <c r="K135" s="2" t="s">
        <v>223</v>
      </c>
      <c r="L135" s="2" t="n">
        <v>21121</v>
      </c>
      <c r="M135" s="2" t="s">
        <v>224</v>
      </c>
      <c r="N135" s="2" t="s">
        <v>225</v>
      </c>
      <c r="Q135" s="2" t="n">
        <v>695</v>
      </c>
      <c r="R135" s="2" t="n">
        <v>233</v>
      </c>
    </row>
    <row r="136" customFormat="false" ht="18.7" hidden="false" customHeight="true" outlineLevel="0" collapsed="false">
      <c r="A136" s="1" t="n">
        <v>135</v>
      </c>
      <c r="B136" s="8" t="str">
        <f aca="false">HYPERLINK("https://mncourtfraud.com/file/27-CR-21-12947.pdf","27-CR-21-12947")</f>
        <v>27-CR-21-12947</v>
      </c>
      <c r="C136" s="9" t="str">
        <f aca="false">HYPERLINK("https://mncourtfraud.com/file/MBH-25.zip","MBH-25.zip")</f>
        <v>MBH-25.zip</v>
      </c>
      <c r="D136" s="2" t="s">
        <v>17</v>
      </c>
      <c r="E136" s="10" t="n">
        <v>44692</v>
      </c>
      <c r="F136" s="2" t="s">
        <v>42</v>
      </c>
      <c r="G136" s="8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36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6" s="1" t="s">
        <v>221</v>
      </c>
      <c r="J136" s="2" t="s">
        <v>230</v>
      </c>
      <c r="K136" s="2" t="s">
        <v>223</v>
      </c>
      <c r="L136" s="2" t="n">
        <v>21121</v>
      </c>
      <c r="M136" s="2" t="s">
        <v>224</v>
      </c>
      <c r="N136" s="2" t="s">
        <v>225</v>
      </c>
      <c r="Q136" s="2" t="n">
        <v>695</v>
      </c>
      <c r="R136" s="2" t="n">
        <v>233</v>
      </c>
    </row>
    <row r="137" customFormat="false" ht="18.7" hidden="false" customHeight="true" outlineLevel="0" collapsed="false">
      <c r="A137" s="1" t="n">
        <v>136</v>
      </c>
      <c r="B137" s="8" t="str">
        <f aca="false">HYPERLINK("https://mncourtfraud.com/file/27-CR-21-13144.pdf","27-CR-21-13144")</f>
        <v>27-CR-21-13144</v>
      </c>
      <c r="C137" s="9" t="str">
        <f aca="false">HYPERLINK("https://mncourtfraud.com/file/MBH-25.zip","MBH-25.zip")</f>
        <v>MBH-25.zip</v>
      </c>
      <c r="D137" s="2" t="s">
        <v>17</v>
      </c>
      <c r="E137" s="10" t="n">
        <v>44692</v>
      </c>
      <c r="F137" s="2" t="s">
        <v>42</v>
      </c>
      <c r="G137" s="8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37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7" s="1" t="s">
        <v>221</v>
      </c>
      <c r="J137" s="2" t="s">
        <v>230</v>
      </c>
      <c r="K137" s="2" t="s">
        <v>223</v>
      </c>
      <c r="L137" s="2" t="n">
        <v>21121</v>
      </c>
      <c r="M137" s="2" t="s">
        <v>224</v>
      </c>
      <c r="N137" s="2" t="s">
        <v>225</v>
      </c>
      <c r="Q137" s="2" t="n">
        <v>695</v>
      </c>
      <c r="R137" s="2" t="n">
        <v>233</v>
      </c>
    </row>
    <row r="138" customFormat="false" ht="18.7" hidden="false" customHeight="true" outlineLevel="0" collapsed="false">
      <c r="A138" s="1" t="n">
        <v>137</v>
      </c>
      <c r="B138" s="8" t="str">
        <f aca="false">HYPERLINK("https://mncourtfraud.com/file/27-CR-21-13146.pdf","27-CR-21-13146")</f>
        <v>27-CR-21-13146</v>
      </c>
      <c r="C138" s="9" t="str">
        <f aca="false">HYPERLINK("https://mncourtfraud.com/file/MBH-25.zip","MBH-25.zip")</f>
        <v>MBH-25.zip</v>
      </c>
      <c r="D138" s="2" t="s">
        <v>17</v>
      </c>
      <c r="E138" s="10" t="n">
        <v>44692</v>
      </c>
      <c r="F138" s="2" t="s">
        <v>42</v>
      </c>
      <c r="G138" s="8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8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8" s="1" t="s">
        <v>221</v>
      </c>
      <c r="J138" s="2" t="s">
        <v>230</v>
      </c>
      <c r="K138" s="2" t="s">
        <v>223</v>
      </c>
      <c r="L138" s="2" t="n">
        <v>21121</v>
      </c>
      <c r="M138" s="2" t="s">
        <v>224</v>
      </c>
      <c r="N138" s="2" t="s">
        <v>225</v>
      </c>
      <c r="Q138" s="2" t="n">
        <v>695</v>
      </c>
      <c r="R138" s="2" t="n">
        <v>233</v>
      </c>
    </row>
    <row r="139" customFormat="false" ht="18.7" hidden="false" customHeight="true" outlineLevel="0" collapsed="false">
      <c r="A139" s="1" t="n">
        <v>138</v>
      </c>
      <c r="B139" s="8" t="str">
        <f aca="false">HYPERLINK("https://mncourtfraud.com/file/27-CR-21-13147.pdf","27-CR-21-13147")</f>
        <v>27-CR-21-13147</v>
      </c>
      <c r="C139" s="9" t="str">
        <f aca="false">HYPERLINK("https://mncourtfraud.com/file/MBH-25.zip","MBH-25.zip")</f>
        <v>MBH-25.zip</v>
      </c>
      <c r="D139" s="2" t="s">
        <v>17</v>
      </c>
      <c r="E139" s="10" t="n">
        <v>44692</v>
      </c>
      <c r="F139" s="2" t="s">
        <v>42</v>
      </c>
      <c r="G139" s="8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39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9" s="1" t="s">
        <v>221</v>
      </c>
      <c r="J139" s="2" t="s">
        <v>230</v>
      </c>
      <c r="K139" s="2" t="s">
        <v>223</v>
      </c>
      <c r="L139" s="2" t="n">
        <v>21121</v>
      </c>
      <c r="M139" s="2" t="s">
        <v>224</v>
      </c>
      <c r="N139" s="2" t="s">
        <v>225</v>
      </c>
      <c r="Q139" s="2" t="n">
        <v>695</v>
      </c>
      <c r="R139" s="2" t="n">
        <v>233</v>
      </c>
    </row>
    <row r="140" customFormat="false" ht="18.7" hidden="false" customHeight="true" outlineLevel="0" collapsed="false">
      <c r="A140" s="1" t="n">
        <v>139</v>
      </c>
      <c r="B140" s="8" t="str">
        <f aca="false">HYPERLINK("https://mncourtfraud.com/file/27-CR-21-13150.pdf","27-CR-21-13150")</f>
        <v>27-CR-21-13150</v>
      </c>
      <c r="C140" s="9" t="str">
        <f aca="false">HYPERLINK("https://mncourtfraud.com/file/MBH-25.zip","MBH-25.zip")</f>
        <v>MBH-25.zip</v>
      </c>
      <c r="D140" s="2" t="s">
        <v>17</v>
      </c>
      <c r="E140" s="10" t="n">
        <v>44692</v>
      </c>
      <c r="F140" s="2" t="s">
        <v>42</v>
      </c>
      <c r="G140" s="8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40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40" s="1" t="s">
        <v>221</v>
      </c>
      <c r="J140" s="2" t="s">
        <v>230</v>
      </c>
      <c r="K140" s="2" t="s">
        <v>223</v>
      </c>
      <c r="L140" s="2" t="n">
        <v>21121</v>
      </c>
      <c r="M140" s="2" t="s">
        <v>224</v>
      </c>
      <c r="N140" s="2" t="s">
        <v>225</v>
      </c>
      <c r="Q140" s="2" t="n">
        <v>695</v>
      </c>
      <c r="R140" s="2" t="n">
        <v>233</v>
      </c>
    </row>
    <row r="141" customFormat="false" ht="18.7" hidden="false" customHeight="true" outlineLevel="0" collapsed="false">
      <c r="A141" s="1" t="n">
        <v>140</v>
      </c>
      <c r="B141" s="8" t="str">
        <f aca="false">HYPERLINK("https://mncourtfraud.com/file/27-CR-21-23724.pdf","27-CR-21-23724")</f>
        <v>27-CR-21-23724</v>
      </c>
      <c r="C141" s="9" t="str">
        <f aca="false">HYPERLINK("https://mncourtfraud.com/file/MBH-25.zip","MBH-25.zip")</f>
        <v>MBH-25.zip</v>
      </c>
      <c r="D141" s="2" t="s">
        <v>17</v>
      </c>
      <c r="E141" s="10" t="n">
        <v>44692</v>
      </c>
      <c r="F141" s="2" t="s">
        <v>42</v>
      </c>
      <c r="G141" s="8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41" s="8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41" s="1" t="s">
        <v>221</v>
      </c>
      <c r="J141" s="2" t="s">
        <v>230</v>
      </c>
      <c r="K141" s="2" t="s">
        <v>223</v>
      </c>
      <c r="L141" s="2" t="n">
        <v>21121</v>
      </c>
      <c r="M141" s="2" t="s">
        <v>224</v>
      </c>
      <c r="N141" s="2" t="s">
        <v>225</v>
      </c>
      <c r="Q141" s="2" t="n">
        <v>695</v>
      </c>
      <c r="R141" s="2" t="n">
        <v>233</v>
      </c>
    </row>
    <row r="142" customFormat="false" ht="18.7" hidden="false" customHeight="true" outlineLevel="0" collapsed="false">
      <c r="A142" s="1" t="n">
        <v>141</v>
      </c>
    </row>
    <row r="143" customFormat="false" ht="18.7" hidden="false" customHeight="true" outlineLevel="0" collapsed="false">
      <c r="A143" s="1" t="n">
        <v>142</v>
      </c>
      <c r="B143" s="8" t="str">
        <f aca="false">HYPERLINK("https://mncourtfraud.com/file/27-CR-19-4578.pdf","27-CR-19-4578")</f>
        <v>27-CR-19-4578</v>
      </c>
      <c r="C143" s="9" t="str">
        <f aca="false">HYPERLINK("https://mncourtfraud.com/file/MBH-26.zip","MBH-26.zip")</f>
        <v>MBH-26.zip</v>
      </c>
      <c r="D143" s="2" t="s">
        <v>17</v>
      </c>
      <c r="E143" s="10" t="n">
        <v>44895</v>
      </c>
      <c r="F143" s="2" t="s">
        <v>42</v>
      </c>
      <c r="G143" s="8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43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3" s="1" t="s">
        <v>221</v>
      </c>
      <c r="J143" s="2" t="s">
        <v>226</v>
      </c>
      <c r="K143" s="2" t="s">
        <v>223</v>
      </c>
      <c r="L143" s="2" t="n">
        <v>21225</v>
      </c>
      <c r="M143" s="2" t="s">
        <v>224</v>
      </c>
      <c r="N143" s="2" t="s">
        <v>225</v>
      </c>
      <c r="Q143" s="2" t="n">
        <v>319</v>
      </c>
      <c r="R143" s="2" t="n">
        <v>105</v>
      </c>
    </row>
    <row r="144" customFormat="false" ht="18.7" hidden="false" customHeight="true" outlineLevel="0" collapsed="false">
      <c r="A144" s="1" t="n">
        <v>143</v>
      </c>
      <c r="B144" s="8" t="str">
        <f aca="false">HYPERLINK("https://mncourtfraud.com/file/27-CR-19-5875.pdf","27-CR-19-5875")</f>
        <v>27-CR-19-5875</v>
      </c>
      <c r="C144" s="9" t="str">
        <f aca="false">HYPERLINK("https://mncourtfraud.com/file/MBH-26.zip","MBH-26.zip")</f>
        <v>MBH-26.zip</v>
      </c>
      <c r="D144" s="2" t="s">
        <v>17</v>
      </c>
      <c r="E144" s="10" t="n">
        <v>44895</v>
      </c>
      <c r="F144" s="2" t="s">
        <v>42</v>
      </c>
      <c r="G144" s="8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144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4" s="1" t="s">
        <v>221</v>
      </c>
      <c r="J144" s="2" t="s">
        <v>226</v>
      </c>
      <c r="K144" s="2" t="s">
        <v>223</v>
      </c>
      <c r="L144" s="2" t="n">
        <v>21225</v>
      </c>
      <c r="M144" s="2" t="s">
        <v>224</v>
      </c>
      <c r="N144" s="2" t="s">
        <v>225</v>
      </c>
      <c r="Q144" s="2" t="n">
        <v>319</v>
      </c>
      <c r="R144" s="2" t="n">
        <v>105</v>
      </c>
    </row>
    <row r="145" customFormat="false" ht="18.7" hidden="false" customHeight="true" outlineLevel="0" collapsed="false">
      <c r="A145" s="1" t="n">
        <v>144</v>
      </c>
      <c r="B145" s="8" t="str">
        <f aca="false">HYPERLINK("https://mncourtfraud.com/file/27-CR-19-26893.pdf","27-CR-19-26893")</f>
        <v>27-CR-19-26893</v>
      </c>
      <c r="C145" s="9" t="str">
        <f aca="false">HYPERLINK("https://mncourtfraud.com/file/MBH-26.zip","MBH-26.zip")</f>
        <v>MBH-26.zip</v>
      </c>
      <c r="D145" s="2" t="s">
        <v>17</v>
      </c>
      <c r="E145" s="10" t="n">
        <v>44895</v>
      </c>
      <c r="F145" s="2" t="s">
        <v>42</v>
      </c>
      <c r="G145" s="8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45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5" s="1" t="s">
        <v>221</v>
      </c>
      <c r="J145" s="2" t="s">
        <v>226</v>
      </c>
      <c r="K145" s="2" t="s">
        <v>223</v>
      </c>
      <c r="L145" s="2" t="n">
        <v>21225</v>
      </c>
      <c r="M145" s="2" t="s">
        <v>224</v>
      </c>
      <c r="N145" s="2" t="s">
        <v>225</v>
      </c>
      <c r="Q145" s="2" t="n">
        <v>319</v>
      </c>
      <c r="R145" s="2" t="n">
        <v>105</v>
      </c>
    </row>
    <row r="146" customFormat="false" ht="18.7" hidden="false" customHeight="true" outlineLevel="0" collapsed="false">
      <c r="A146" s="1" t="n">
        <v>145</v>
      </c>
      <c r="B146" s="8" t="str">
        <f aca="false">HYPERLINK("https://mncourtfraud.com/file/27-CR-20-693.pdf","27-CR-20-693")</f>
        <v>27-CR-20-693</v>
      </c>
      <c r="C146" s="9" t="str">
        <f aca="false">HYPERLINK("https://mncourtfraud.com/file/MBH-26.zip","MBH-26.zip")</f>
        <v>MBH-26.zip</v>
      </c>
      <c r="D146" s="2" t="s">
        <v>17</v>
      </c>
      <c r="E146" s="10" t="n">
        <v>44895</v>
      </c>
      <c r="F146" s="2" t="s">
        <v>42</v>
      </c>
      <c r="G146" s="8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46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6" s="1" t="s">
        <v>221</v>
      </c>
      <c r="J146" s="2" t="s">
        <v>226</v>
      </c>
      <c r="K146" s="2" t="s">
        <v>223</v>
      </c>
      <c r="L146" s="2" t="n">
        <v>21225</v>
      </c>
      <c r="M146" s="2" t="s">
        <v>224</v>
      </c>
      <c r="N146" s="2" t="s">
        <v>225</v>
      </c>
      <c r="Q146" s="2" t="n">
        <v>319</v>
      </c>
      <c r="R146" s="2" t="n">
        <v>105</v>
      </c>
    </row>
    <row r="147" customFormat="false" ht="18.7" hidden="false" customHeight="true" outlineLevel="0" collapsed="false">
      <c r="A147" s="1" t="n">
        <v>146</v>
      </c>
      <c r="B147" s="8" t="str">
        <f aca="false">HYPERLINK("https://mncourtfraud.com/file/27-CR-20-2581.pdf","27-CR-20-2581")</f>
        <v>27-CR-20-2581</v>
      </c>
      <c r="C147" s="9" t="str">
        <f aca="false">HYPERLINK("https://mncourtfraud.com/file/MBH-26.zip","MBH-26.zip")</f>
        <v>MBH-26.zip</v>
      </c>
      <c r="D147" s="2" t="s">
        <v>17</v>
      </c>
      <c r="E147" s="10" t="n">
        <v>44895</v>
      </c>
      <c r="F147" s="2" t="s">
        <v>42</v>
      </c>
      <c r="G147" s="8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147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7" s="1" t="s">
        <v>221</v>
      </c>
      <c r="J147" s="2" t="s">
        <v>226</v>
      </c>
      <c r="K147" s="2" t="s">
        <v>223</v>
      </c>
      <c r="L147" s="2" t="n">
        <v>21225</v>
      </c>
      <c r="M147" s="2" t="s">
        <v>224</v>
      </c>
      <c r="N147" s="2" t="s">
        <v>225</v>
      </c>
      <c r="Q147" s="2" t="n">
        <v>319</v>
      </c>
      <c r="R147" s="2" t="n">
        <v>105</v>
      </c>
    </row>
    <row r="148" customFormat="false" ht="18.7" hidden="false" customHeight="true" outlineLevel="0" collapsed="false">
      <c r="A148" s="1" t="n">
        <v>147</v>
      </c>
      <c r="B148" s="8" t="str">
        <f aca="false">HYPERLINK("https://mncourtfraud.com/file/27-CR-20-5618.pdf","27-CR-20-5618")</f>
        <v>27-CR-20-5618</v>
      </c>
      <c r="C148" s="9" t="str">
        <f aca="false">HYPERLINK("https://mncourtfraud.com/file/MBH-26.zip","MBH-26.zip")</f>
        <v>MBH-26.zip</v>
      </c>
      <c r="D148" s="2" t="s">
        <v>17</v>
      </c>
      <c r="E148" s="10" t="n">
        <v>44895</v>
      </c>
      <c r="F148" s="2" t="s">
        <v>42</v>
      </c>
      <c r="G148" s="8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148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8" s="1" t="s">
        <v>221</v>
      </c>
      <c r="J148" s="2" t="s">
        <v>226</v>
      </c>
      <c r="K148" s="2" t="s">
        <v>223</v>
      </c>
      <c r="L148" s="2" t="n">
        <v>21225</v>
      </c>
      <c r="M148" s="2" t="s">
        <v>224</v>
      </c>
      <c r="N148" s="2" t="s">
        <v>225</v>
      </c>
      <c r="Q148" s="2" t="n">
        <v>319</v>
      </c>
      <c r="R148" s="2" t="n">
        <v>105</v>
      </c>
    </row>
    <row r="149" customFormat="false" ht="18.7" hidden="false" customHeight="true" outlineLevel="0" collapsed="false">
      <c r="A149" s="1" t="n">
        <v>148</v>
      </c>
      <c r="B149" s="8" t="str">
        <f aca="false">HYPERLINK("https://mncourtfraud.com/file/27-CR-20-14626.pdf","27-CR-20-14626")</f>
        <v>27-CR-20-14626</v>
      </c>
      <c r="C149" s="9" t="str">
        <f aca="false">HYPERLINK("https://mncourtfraud.com/file/MBH-26.zip","MBH-26.zip")</f>
        <v>MBH-26.zip</v>
      </c>
      <c r="D149" s="2" t="s">
        <v>17</v>
      </c>
      <c r="E149" s="10" t="n">
        <v>44895</v>
      </c>
      <c r="F149" s="2" t="s">
        <v>42</v>
      </c>
      <c r="G149" s="8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149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9" s="1" t="s">
        <v>221</v>
      </c>
      <c r="J149" s="2" t="s">
        <v>226</v>
      </c>
      <c r="K149" s="2" t="s">
        <v>223</v>
      </c>
      <c r="L149" s="2" t="n">
        <v>21225</v>
      </c>
      <c r="M149" s="2" t="s">
        <v>224</v>
      </c>
      <c r="N149" s="2" t="s">
        <v>225</v>
      </c>
      <c r="Q149" s="2" t="n">
        <v>319</v>
      </c>
      <c r="R149" s="2" t="n">
        <v>105</v>
      </c>
    </row>
    <row r="150" customFormat="false" ht="18.7" hidden="false" customHeight="true" outlineLevel="0" collapsed="false">
      <c r="A150" s="1" t="n">
        <v>149</v>
      </c>
      <c r="B150" s="8" t="str">
        <f aca="false">HYPERLINK("https://mncourtfraud.com/file/27-CR-20-25524.pdf","27-CR-20-25524")</f>
        <v>27-CR-20-25524</v>
      </c>
      <c r="C150" s="9" t="str">
        <f aca="false">HYPERLINK("https://mncourtfraud.com/file/MBH-26.zip","MBH-26.zip")</f>
        <v>MBH-26.zip</v>
      </c>
      <c r="D150" s="2" t="s">
        <v>17</v>
      </c>
      <c r="E150" s="10" t="n">
        <v>44895</v>
      </c>
      <c r="F150" s="2" t="s">
        <v>42</v>
      </c>
      <c r="G150" s="8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150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0" s="1" t="s">
        <v>221</v>
      </c>
      <c r="J150" s="2" t="s">
        <v>226</v>
      </c>
      <c r="K150" s="2" t="s">
        <v>223</v>
      </c>
      <c r="L150" s="2" t="n">
        <v>21225</v>
      </c>
      <c r="M150" s="2" t="s">
        <v>224</v>
      </c>
      <c r="N150" s="2" t="s">
        <v>225</v>
      </c>
      <c r="Q150" s="2" t="n">
        <v>319</v>
      </c>
      <c r="R150" s="2" t="n">
        <v>105</v>
      </c>
    </row>
    <row r="151" customFormat="false" ht="18.7" hidden="false" customHeight="true" outlineLevel="0" collapsed="false">
      <c r="A151" s="1" t="n">
        <v>150</v>
      </c>
      <c r="B151" s="8" t="str">
        <f aca="false">HYPERLINK("https://mncourtfraud.com/file/27-CR-21-2803.pdf","27-CR-21-2803")</f>
        <v>27-CR-21-2803</v>
      </c>
      <c r="C151" s="9" t="str">
        <f aca="false">HYPERLINK("https://mncourtfraud.com/file/MBH-26.zip","MBH-26.zip")</f>
        <v>MBH-26.zip</v>
      </c>
      <c r="D151" s="2" t="s">
        <v>17</v>
      </c>
      <c r="E151" s="10" t="n">
        <v>44895</v>
      </c>
      <c r="F151" s="2" t="s">
        <v>42</v>
      </c>
      <c r="G151" s="8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51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1" s="1" t="s">
        <v>221</v>
      </c>
      <c r="J151" s="2" t="s">
        <v>226</v>
      </c>
      <c r="K151" s="2" t="s">
        <v>223</v>
      </c>
      <c r="L151" s="2" t="n">
        <v>21225</v>
      </c>
      <c r="M151" s="2" t="s">
        <v>224</v>
      </c>
      <c r="N151" s="2" t="s">
        <v>225</v>
      </c>
      <c r="Q151" s="2" t="n">
        <v>319</v>
      </c>
      <c r="R151" s="2" t="n">
        <v>105</v>
      </c>
    </row>
    <row r="152" customFormat="false" ht="18.7" hidden="false" customHeight="true" outlineLevel="0" collapsed="false">
      <c r="A152" s="1" t="n">
        <v>151</v>
      </c>
      <c r="B152" s="8" t="str">
        <f aca="false">HYPERLINK("https://mncourtfraud.com/file/27-CR-21-4099.pdf","27-CR-21-4099")</f>
        <v>27-CR-21-4099</v>
      </c>
      <c r="C152" s="9" t="str">
        <f aca="false">HYPERLINK("https://mncourtfraud.com/file/MBH-26.zip","MBH-26.zip")</f>
        <v>MBH-26.zip</v>
      </c>
      <c r="D152" s="2" t="s">
        <v>17</v>
      </c>
      <c r="E152" s="10" t="n">
        <v>44895</v>
      </c>
      <c r="F152" s="2" t="s">
        <v>42</v>
      </c>
      <c r="G152" s="8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52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2" s="1" t="s">
        <v>221</v>
      </c>
      <c r="J152" s="2" t="s">
        <v>226</v>
      </c>
      <c r="K152" s="2" t="s">
        <v>223</v>
      </c>
      <c r="L152" s="2" t="n">
        <v>21225</v>
      </c>
      <c r="M152" s="2" t="s">
        <v>224</v>
      </c>
      <c r="N152" s="2" t="s">
        <v>225</v>
      </c>
      <c r="Q152" s="2" t="n">
        <v>319</v>
      </c>
      <c r="R152" s="2" t="n">
        <v>105</v>
      </c>
    </row>
    <row r="153" customFormat="false" ht="18.7" hidden="false" customHeight="true" outlineLevel="0" collapsed="false">
      <c r="A153" s="1" t="n">
        <v>152</v>
      </c>
      <c r="B153" s="8" t="str">
        <f aca="false">HYPERLINK("https://mncourtfraud.com/file/27-CR-21-10185.pdf","27-CR-21-10185")</f>
        <v>27-CR-21-10185</v>
      </c>
      <c r="C153" s="9" t="str">
        <f aca="false">HYPERLINK("https://mncourtfraud.com/file/MBH-26.zip","MBH-26.zip")</f>
        <v>MBH-26.zip</v>
      </c>
      <c r="D153" s="2" t="s">
        <v>17</v>
      </c>
      <c r="E153" s="10" t="n">
        <v>44895</v>
      </c>
      <c r="F153" s="2" t="s">
        <v>42</v>
      </c>
      <c r="G153" s="8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53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3" s="1" t="s">
        <v>221</v>
      </c>
      <c r="J153" s="2" t="s">
        <v>226</v>
      </c>
      <c r="K153" s="2" t="s">
        <v>223</v>
      </c>
      <c r="L153" s="2" t="n">
        <v>21225</v>
      </c>
      <c r="M153" s="2" t="s">
        <v>224</v>
      </c>
      <c r="N153" s="2" t="s">
        <v>225</v>
      </c>
      <c r="Q153" s="2" t="n">
        <v>319</v>
      </c>
      <c r="R153" s="2" t="n">
        <v>105</v>
      </c>
    </row>
    <row r="154" customFormat="false" ht="18.7" hidden="false" customHeight="true" outlineLevel="0" collapsed="false">
      <c r="A154" s="1" t="n">
        <v>153</v>
      </c>
      <c r="B154" s="8" t="str">
        <f aca="false">HYPERLINK("https://mncourtfraud.com/file/27-CR-21-12714.pdf","27-CR-21-12714")</f>
        <v>27-CR-21-12714</v>
      </c>
      <c r="C154" s="9" t="str">
        <f aca="false">HYPERLINK("https://mncourtfraud.com/file/MBH-26.zip","MBH-26.zip")</f>
        <v>MBH-26.zip</v>
      </c>
      <c r="D154" s="2" t="s">
        <v>17</v>
      </c>
      <c r="E154" s="10" t="n">
        <v>44895</v>
      </c>
      <c r="F154" s="2" t="s">
        <v>42</v>
      </c>
      <c r="G154" s="8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54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4" s="1" t="s">
        <v>221</v>
      </c>
      <c r="J154" s="2" t="s">
        <v>226</v>
      </c>
      <c r="K154" s="2" t="s">
        <v>223</v>
      </c>
      <c r="L154" s="2" t="n">
        <v>21225</v>
      </c>
      <c r="M154" s="2" t="s">
        <v>224</v>
      </c>
      <c r="N154" s="2" t="s">
        <v>225</v>
      </c>
      <c r="Q154" s="2" t="n">
        <v>319</v>
      </c>
      <c r="R154" s="2" t="n">
        <v>105</v>
      </c>
    </row>
    <row r="155" customFormat="false" ht="18.7" hidden="false" customHeight="true" outlineLevel="0" collapsed="false">
      <c r="A155" s="1" t="n">
        <v>154</v>
      </c>
      <c r="B155" s="8" t="str">
        <f aca="false">HYPERLINK("https://mncourtfraud.com/file/27-CR-21-12749.pdf","27-CR-21-12749")</f>
        <v>27-CR-21-12749</v>
      </c>
      <c r="C155" s="9" t="str">
        <f aca="false">HYPERLINK("https://mncourtfraud.com/file/MBH-26.zip","MBH-26.zip")</f>
        <v>MBH-26.zip</v>
      </c>
      <c r="D155" s="2" t="s">
        <v>17</v>
      </c>
      <c r="E155" s="10" t="n">
        <v>44895</v>
      </c>
      <c r="F155" s="2" t="s">
        <v>42</v>
      </c>
      <c r="G155" s="8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55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5" s="1" t="s">
        <v>221</v>
      </c>
      <c r="J155" s="2" t="s">
        <v>226</v>
      </c>
      <c r="K155" s="2" t="s">
        <v>223</v>
      </c>
      <c r="L155" s="2" t="n">
        <v>21225</v>
      </c>
      <c r="M155" s="2" t="s">
        <v>224</v>
      </c>
      <c r="N155" s="2" t="s">
        <v>225</v>
      </c>
      <c r="Q155" s="2" t="n">
        <v>319</v>
      </c>
      <c r="R155" s="2" t="n">
        <v>105</v>
      </c>
    </row>
    <row r="156" customFormat="false" ht="18.7" hidden="false" customHeight="true" outlineLevel="0" collapsed="false">
      <c r="A156" s="1" t="n">
        <v>155</v>
      </c>
      <c r="B156" s="8" t="str">
        <f aca="false">HYPERLINK("https://mncourtfraud.com/file/27-CR-21-12762.pdf","27-CR-21-12762")</f>
        <v>27-CR-21-12762</v>
      </c>
      <c r="C156" s="9" t="str">
        <f aca="false">HYPERLINK("https://mncourtfraud.com/file/MBH-26.zip","MBH-26.zip")</f>
        <v>MBH-26.zip</v>
      </c>
      <c r="D156" s="2" t="s">
        <v>17</v>
      </c>
      <c r="E156" s="10" t="n">
        <v>44895</v>
      </c>
      <c r="F156" s="2" t="s">
        <v>42</v>
      </c>
      <c r="G156" s="8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56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6" s="1" t="s">
        <v>221</v>
      </c>
      <c r="J156" s="2" t="s">
        <v>226</v>
      </c>
      <c r="K156" s="2" t="s">
        <v>223</v>
      </c>
      <c r="L156" s="2" t="n">
        <v>21225</v>
      </c>
      <c r="M156" s="2" t="s">
        <v>224</v>
      </c>
      <c r="N156" s="2" t="s">
        <v>225</v>
      </c>
      <c r="Q156" s="2" t="n">
        <v>319</v>
      </c>
      <c r="R156" s="2" t="n">
        <v>105</v>
      </c>
    </row>
    <row r="157" customFormat="false" ht="18.7" hidden="false" customHeight="true" outlineLevel="0" collapsed="false">
      <c r="A157" s="1" t="n">
        <v>156</v>
      </c>
      <c r="B157" s="8" t="str">
        <f aca="false">HYPERLINK("https://mncourtfraud.com/file/27-CR-21-12947.pdf","27-CR-21-12947")</f>
        <v>27-CR-21-12947</v>
      </c>
      <c r="C157" s="9" t="str">
        <f aca="false">HYPERLINK("https://mncourtfraud.com/file/MBH-26.zip","MBH-26.zip")</f>
        <v>MBH-26.zip</v>
      </c>
      <c r="D157" s="2" t="s">
        <v>17</v>
      </c>
      <c r="E157" s="10" t="n">
        <v>44895</v>
      </c>
      <c r="F157" s="2" t="s">
        <v>42</v>
      </c>
      <c r="G157" s="8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57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7" s="1" t="s">
        <v>221</v>
      </c>
      <c r="J157" s="2" t="s">
        <v>226</v>
      </c>
      <c r="K157" s="2" t="s">
        <v>223</v>
      </c>
      <c r="L157" s="2" t="n">
        <v>21225</v>
      </c>
      <c r="M157" s="2" t="s">
        <v>224</v>
      </c>
      <c r="N157" s="2" t="s">
        <v>225</v>
      </c>
      <c r="Q157" s="2" t="n">
        <v>319</v>
      </c>
      <c r="R157" s="2" t="n">
        <v>105</v>
      </c>
    </row>
    <row r="158" customFormat="false" ht="18.7" hidden="false" customHeight="true" outlineLevel="0" collapsed="false">
      <c r="A158" s="1" t="n">
        <v>157</v>
      </c>
      <c r="B158" s="8" t="str">
        <f aca="false">HYPERLINK("https://mncourtfraud.com/file/27-CR-21-13144.pdf","27-CR-21-13144")</f>
        <v>27-CR-21-13144</v>
      </c>
      <c r="C158" s="9" t="str">
        <f aca="false">HYPERLINK("https://mncourtfraud.com/file/MBH-26.zip","MBH-26.zip")</f>
        <v>MBH-26.zip</v>
      </c>
      <c r="D158" s="2" t="s">
        <v>17</v>
      </c>
      <c r="E158" s="10" t="n">
        <v>44895</v>
      </c>
      <c r="F158" s="2" t="s">
        <v>42</v>
      </c>
      <c r="G158" s="8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58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8" s="1" t="s">
        <v>221</v>
      </c>
      <c r="J158" s="2" t="s">
        <v>226</v>
      </c>
      <c r="K158" s="2" t="s">
        <v>223</v>
      </c>
      <c r="L158" s="2" t="n">
        <v>21225</v>
      </c>
      <c r="M158" s="2" t="s">
        <v>224</v>
      </c>
      <c r="N158" s="2" t="s">
        <v>225</v>
      </c>
      <c r="Q158" s="2" t="n">
        <v>319</v>
      </c>
      <c r="R158" s="2" t="n">
        <v>105</v>
      </c>
    </row>
    <row r="159" customFormat="false" ht="18.7" hidden="false" customHeight="true" outlineLevel="0" collapsed="false">
      <c r="A159" s="1" t="n">
        <v>158</v>
      </c>
      <c r="B159" s="8" t="str">
        <f aca="false">HYPERLINK("https://mncourtfraud.com/file/27-CR-21-13146.pdf","27-CR-21-13146")</f>
        <v>27-CR-21-13146</v>
      </c>
      <c r="C159" s="9" t="str">
        <f aca="false">HYPERLINK("https://mncourtfraud.com/file/MBH-26.zip","MBH-26.zip")</f>
        <v>MBH-26.zip</v>
      </c>
      <c r="D159" s="2" t="s">
        <v>17</v>
      </c>
      <c r="E159" s="10" t="n">
        <v>44895</v>
      </c>
      <c r="F159" s="2" t="s">
        <v>42</v>
      </c>
      <c r="G159" s="8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59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9" s="1" t="s">
        <v>221</v>
      </c>
      <c r="J159" s="2" t="s">
        <v>226</v>
      </c>
      <c r="K159" s="2" t="s">
        <v>223</v>
      </c>
      <c r="L159" s="2" t="n">
        <v>21225</v>
      </c>
      <c r="M159" s="2" t="s">
        <v>224</v>
      </c>
      <c r="N159" s="2" t="s">
        <v>225</v>
      </c>
      <c r="Q159" s="2" t="n">
        <v>319</v>
      </c>
      <c r="R159" s="2" t="n">
        <v>105</v>
      </c>
    </row>
    <row r="160" customFormat="false" ht="18.7" hidden="false" customHeight="true" outlineLevel="0" collapsed="false">
      <c r="A160" s="1" t="n">
        <v>159</v>
      </c>
      <c r="B160" s="8" t="str">
        <f aca="false">HYPERLINK("https://mncourtfraud.com/file/27-CR-21-13147.pdf","27-CR-21-13147")</f>
        <v>27-CR-21-13147</v>
      </c>
      <c r="C160" s="9" t="str">
        <f aca="false">HYPERLINK("https://mncourtfraud.com/file/MBH-26.zip","MBH-26.zip")</f>
        <v>MBH-26.zip</v>
      </c>
      <c r="D160" s="2" t="s">
        <v>17</v>
      </c>
      <c r="E160" s="10" t="n">
        <v>44895</v>
      </c>
      <c r="F160" s="2" t="s">
        <v>42</v>
      </c>
      <c r="G160" s="8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60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0" s="1" t="s">
        <v>221</v>
      </c>
      <c r="J160" s="2" t="s">
        <v>226</v>
      </c>
      <c r="K160" s="2" t="s">
        <v>223</v>
      </c>
      <c r="L160" s="2" t="n">
        <v>21225</v>
      </c>
      <c r="M160" s="2" t="s">
        <v>224</v>
      </c>
      <c r="N160" s="2" t="s">
        <v>225</v>
      </c>
      <c r="Q160" s="2" t="n">
        <v>319</v>
      </c>
      <c r="R160" s="2" t="n">
        <v>105</v>
      </c>
    </row>
    <row r="161" customFormat="false" ht="18.7" hidden="false" customHeight="true" outlineLevel="0" collapsed="false">
      <c r="A161" s="1" t="n">
        <v>160</v>
      </c>
      <c r="B161" s="8" t="str">
        <f aca="false">HYPERLINK("https://mncourtfraud.com/file/27-CR-21-13150.pdf","27-CR-21-13150")</f>
        <v>27-CR-21-13150</v>
      </c>
      <c r="C161" s="9" t="str">
        <f aca="false">HYPERLINK("https://mncourtfraud.com/file/MBH-26.zip","MBH-26.zip")</f>
        <v>MBH-26.zip</v>
      </c>
      <c r="D161" s="2" t="s">
        <v>17</v>
      </c>
      <c r="E161" s="10" t="n">
        <v>44895</v>
      </c>
      <c r="F161" s="2" t="s">
        <v>42</v>
      </c>
      <c r="G161" s="8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61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1" s="1" t="s">
        <v>221</v>
      </c>
      <c r="J161" s="2" t="s">
        <v>226</v>
      </c>
      <c r="K161" s="2" t="s">
        <v>223</v>
      </c>
      <c r="L161" s="2" t="n">
        <v>21225</v>
      </c>
      <c r="M161" s="2" t="s">
        <v>224</v>
      </c>
      <c r="N161" s="2" t="s">
        <v>225</v>
      </c>
      <c r="Q161" s="2" t="n">
        <v>319</v>
      </c>
      <c r="R161" s="2" t="n">
        <v>105</v>
      </c>
    </row>
    <row r="162" customFormat="false" ht="18.7" hidden="false" customHeight="true" outlineLevel="0" collapsed="false">
      <c r="A162" s="1" t="n">
        <v>161</v>
      </c>
      <c r="B162" s="8" t="str">
        <f aca="false">HYPERLINK("https://mncourtfraud.com/file/27-CR-21-23724.pdf","27-CR-21-23724")</f>
        <v>27-CR-21-23724</v>
      </c>
      <c r="C162" s="9" t="str">
        <f aca="false">HYPERLINK("https://mncourtfraud.com/file/MBH-26.zip","MBH-26.zip")</f>
        <v>MBH-26.zip</v>
      </c>
      <c r="D162" s="2" t="s">
        <v>17</v>
      </c>
      <c r="E162" s="10" t="n">
        <v>44895</v>
      </c>
      <c r="F162" s="2" t="s">
        <v>42</v>
      </c>
      <c r="G162" s="8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2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2" s="1" t="s">
        <v>221</v>
      </c>
      <c r="J162" s="2" t="s">
        <v>226</v>
      </c>
      <c r="K162" s="2" t="s">
        <v>223</v>
      </c>
      <c r="L162" s="2" t="n">
        <v>21225</v>
      </c>
      <c r="M162" s="2" t="s">
        <v>224</v>
      </c>
      <c r="N162" s="2" t="s">
        <v>225</v>
      </c>
      <c r="Q162" s="2" t="n">
        <v>319</v>
      </c>
      <c r="R162" s="2" t="n">
        <v>105</v>
      </c>
    </row>
    <row r="163" customFormat="false" ht="18.7" hidden="false" customHeight="true" outlineLevel="0" collapsed="false">
      <c r="A163" s="1" t="n">
        <v>162</v>
      </c>
      <c r="B163" s="8" t="str">
        <f aca="false">HYPERLINK("https://mncourtfraud.com/file/27-CR-22-3864.pdf","27-CR-22-3864")</f>
        <v>27-CR-22-3864</v>
      </c>
      <c r="C163" s="9" t="str">
        <f aca="false">HYPERLINK("https://mncourtfraud.com/file/MBH-26.zip","MBH-26.zip")</f>
        <v>MBH-26.zip</v>
      </c>
      <c r="D163" s="2" t="s">
        <v>17</v>
      </c>
      <c r="E163" s="10" t="n">
        <v>44895</v>
      </c>
      <c r="F163" s="2" t="s">
        <v>42</v>
      </c>
      <c r="G163" s="8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163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3" s="1" t="s">
        <v>221</v>
      </c>
      <c r="J163" s="2" t="s">
        <v>226</v>
      </c>
      <c r="K163" s="2" t="s">
        <v>223</v>
      </c>
      <c r="L163" s="2" t="n">
        <v>21225</v>
      </c>
      <c r="M163" s="2" t="s">
        <v>224</v>
      </c>
      <c r="N163" s="2" t="s">
        <v>225</v>
      </c>
      <c r="Q163" s="2" t="n">
        <v>319</v>
      </c>
      <c r="R163" s="2" t="n">
        <v>105</v>
      </c>
    </row>
    <row r="164" customFormat="false" ht="18.7" hidden="false" customHeight="true" outlineLevel="0" collapsed="false">
      <c r="A164" s="1" t="n">
        <v>163</v>
      </c>
      <c r="B164" s="8" t="str">
        <f aca="false">HYPERLINK("https://mncourtfraud.com/file/27-CR-22-8126.pdf","27-CR-22-8126")</f>
        <v>27-CR-22-8126</v>
      </c>
      <c r="C164" s="9" t="str">
        <f aca="false">HYPERLINK("https://mncourtfraud.com/file/MBH-26.zip","MBH-26.zip")</f>
        <v>MBH-26.zip</v>
      </c>
      <c r="D164" s="2" t="s">
        <v>17</v>
      </c>
      <c r="E164" s="10" t="n">
        <v>44895</v>
      </c>
      <c r="F164" s="2" t="s">
        <v>42</v>
      </c>
      <c r="G164" s="8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164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4" s="1" t="s">
        <v>221</v>
      </c>
      <c r="J164" s="2" t="s">
        <v>226</v>
      </c>
      <c r="K164" s="2" t="s">
        <v>223</v>
      </c>
      <c r="L164" s="2" t="n">
        <v>21225</v>
      </c>
      <c r="M164" s="2" t="s">
        <v>224</v>
      </c>
      <c r="N164" s="2" t="s">
        <v>225</v>
      </c>
      <c r="Q164" s="2" t="n">
        <v>319</v>
      </c>
      <c r="R164" s="2" t="n">
        <v>105</v>
      </c>
    </row>
    <row r="165" customFormat="false" ht="18.7" hidden="false" customHeight="true" outlineLevel="0" collapsed="false">
      <c r="A165" s="1" t="n">
        <v>164</v>
      </c>
      <c r="B165" s="8" t="str">
        <f aca="false">HYPERLINK("https://mncourtfraud.com/file/27-CR-22-8378.pdf","27-CR-22-8378")</f>
        <v>27-CR-22-8378</v>
      </c>
      <c r="C165" s="9" t="str">
        <f aca="false">HYPERLINK("https://mncourtfraud.com/file/MBH-26.zip","MBH-26.zip")</f>
        <v>MBH-26.zip</v>
      </c>
      <c r="D165" s="2" t="s">
        <v>17</v>
      </c>
      <c r="E165" s="10" t="n">
        <v>44895</v>
      </c>
      <c r="F165" s="2" t="s">
        <v>42</v>
      </c>
      <c r="G165" s="8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165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5" s="1" t="s">
        <v>221</v>
      </c>
      <c r="J165" s="2" t="s">
        <v>226</v>
      </c>
      <c r="K165" s="2" t="s">
        <v>223</v>
      </c>
      <c r="L165" s="2" t="n">
        <v>21225</v>
      </c>
      <c r="M165" s="2" t="s">
        <v>224</v>
      </c>
      <c r="N165" s="2" t="s">
        <v>225</v>
      </c>
      <c r="Q165" s="2" t="n">
        <v>319</v>
      </c>
      <c r="R165" s="2" t="n">
        <v>105</v>
      </c>
    </row>
    <row r="166" customFormat="false" ht="18.7" hidden="false" customHeight="true" outlineLevel="0" collapsed="false">
      <c r="A166" s="1" t="n">
        <v>165</v>
      </c>
      <c r="B166" s="8" t="str">
        <f aca="false">HYPERLINK("https://mncourtfraud.com/file/27-CR-22-9930.pdf","27-CR-22-9930")</f>
        <v>27-CR-22-9930</v>
      </c>
      <c r="C166" s="9" t="str">
        <f aca="false">HYPERLINK("https://mncourtfraud.com/file/MBH-26.zip","MBH-26.zip")</f>
        <v>MBH-26.zip</v>
      </c>
      <c r="D166" s="2" t="s">
        <v>17</v>
      </c>
      <c r="E166" s="10" t="n">
        <v>44895</v>
      </c>
      <c r="F166" s="2" t="s">
        <v>42</v>
      </c>
      <c r="G166" s="8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166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6" s="1" t="s">
        <v>221</v>
      </c>
      <c r="J166" s="2" t="s">
        <v>226</v>
      </c>
      <c r="K166" s="2" t="s">
        <v>223</v>
      </c>
      <c r="L166" s="2" t="n">
        <v>21225</v>
      </c>
      <c r="M166" s="2" t="s">
        <v>224</v>
      </c>
      <c r="N166" s="2" t="s">
        <v>225</v>
      </c>
      <c r="Q166" s="2" t="n">
        <v>319</v>
      </c>
      <c r="R166" s="2" t="n">
        <v>105</v>
      </c>
    </row>
    <row r="167" customFormat="false" ht="18.7" hidden="false" customHeight="true" outlineLevel="0" collapsed="false">
      <c r="A167" s="1" t="n">
        <v>166</v>
      </c>
      <c r="B167" s="8" t="str">
        <f aca="false">HYPERLINK("https://mncourtfraud.com/file/27-CR-22-11847.pdf","27-CR-22-11847")</f>
        <v>27-CR-22-11847</v>
      </c>
      <c r="C167" s="9" t="str">
        <f aca="false">HYPERLINK("https://mncourtfraud.com/file/MBH-26.zip","MBH-26.zip")</f>
        <v>MBH-26.zip</v>
      </c>
      <c r="D167" s="2" t="s">
        <v>17</v>
      </c>
      <c r="E167" s="10" t="n">
        <v>44895</v>
      </c>
      <c r="F167" s="2" t="s">
        <v>42</v>
      </c>
      <c r="G167" s="8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67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7" s="1" t="s">
        <v>221</v>
      </c>
      <c r="J167" s="2" t="s">
        <v>226</v>
      </c>
      <c r="K167" s="2" t="s">
        <v>223</v>
      </c>
      <c r="L167" s="2" t="n">
        <v>21225</v>
      </c>
      <c r="M167" s="2" t="s">
        <v>224</v>
      </c>
      <c r="N167" s="2" t="s">
        <v>225</v>
      </c>
      <c r="Q167" s="2" t="n">
        <v>319</v>
      </c>
      <c r="R167" s="2" t="n">
        <v>105</v>
      </c>
    </row>
    <row r="168" customFormat="false" ht="18.7" hidden="false" customHeight="true" outlineLevel="0" collapsed="false">
      <c r="A168" s="1" t="n">
        <v>167</v>
      </c>
      <c r="B168" s="8" t="str">
        <f aca="false">HYPERLINK("https://mncourtfraud.com/file/27-CR-22-12695.pdf","27-CR-22-12695")</f>
        <v>27-CR-22-12695</v>
      </c>
      <c r="C168" s="9" t="str">
        <f aca="false">HYPERLINK("https://mncourtfraud.com/file/MBH-26.zip","MBH-26.zip")</f>
        <v>MBH-26.zip</v>
      </c>
      <c r="D168" s="2" t="s">
        <v>17</v>
      </c>
      <c r="E168" s="10" t="n">
        <v>44895</v>
      </c>
      <c r="F168" s="2" t="s">
        <v>42</v>
      </c>
      <c r="G168" s="8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68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8" s="1" t="s">
        <v>221</v>
      </c>
      <c r="J168" s="2" t="s">
        <v>226</v>
      </c>
      <c r="K168" s="2" t="s">
        <v>223</v>
      </c>
      <c r="L168" s="2" t="n">
        <v>21225</v>
      </c>
      <c r="M168" s="2" t="s">
        <v>224</v>
      </c>
      <c r="N168" s="2" t="s">
        <v>225</v>
      </c>
      <c r="Q168" s="2" t="n">
        <v>319</v>
      </c>
      <c r="R168" s="2" t="n">
        <v>105</v>
      </c>
    </row>
    <row r="169" customFormat="false" ht="18.7" hidden="false" customHeight="true" outlineLevel="0" collapsed="false">
      <c r="A169" s="1" t="n">
        <v>168</v>
      </c>
      <c r="B169" s="8" t="str">
        <f aca="false">HYPERLINK("https://mncourtfraud.com/file/27-CR-22-13797.pdf","27-CR-22-13797")</f>
        <v>27-CR-22-13797</v>
      </c>
      <c r="C169" s="9" t="str">
        <f aca="false">HYPERLINK("https://mncourtfraud.com/file/MBH-26.zip","MBH-26.zip")</f>
        <v>MBH-26.zip</v>
      </c>
      <c r="D169" s="2" t="s">
        <v>17</v>
      </c>
      <c r="E169" s="10" t="n">
        <v>44895</v>
      </c>
      <c r="F169" s="2" t="s">
        <v>42</v>
      </c>
      <c r="G169" s="8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69" s="8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9" s="1" t="s">
        <v>221</v>
      </c>
      <c r="J169" s="2" t="s">
        <v>226</v>
      </c>
      <c r="K169" s="2" t="s">
        <v>223</v>
      </c>
      <c r="L169" s="2" t="n">
        <v>21225</v>
      </c>
      <c r="M169" s="2" t="s">
        <v>224</v>
      </c>
      <c r="N169" s="2" t="s">
        <v>225</v>
      </c>
      <c r="Q169" s="2" t="n">
        <v>319</v>
      </c>
      <c r="R169" s="2" t="n">
        <v>105</v>
      </c>
    </row>
    <row r="170" customFormat="false" ht="18.7" hidden="false" customHeight="true" outlineLevel="0" collapsed="false">
      <c r="A170" s="1" t="n">
        <v>169</v>
      </c>
      <c r="B170" s="8" t="str">
        <f aca="false">HYPERLINK("https://mncourtfraud.com/file/27-CR-19-4578.pdf","27-CR-19-4578")</f>
        <v>27-CR-19-4578</v>
      </c>
      <c r="C170" s="9" t="str">
        <f aca="false">HYPERLINK("https://mncourtfraud.com/file/MBH-26.zip","MBH-26.zip")</f>
        <v>MBH-26.zip</v>
      </c>
      <c r="D170" s="2" t="s">
        <v>17</v>
      </c>
      <c r="E170" s="10" t="n">
        <v>44895</v>
      </c>
      <c r="F170" s="2" t="s">
        <v>42</v>
      </c>
      <c r="G170" s="8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0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0" s="1" t="s">
        <v>221</v>
      </c>
      <c r="J170" s="2" t="s">
        <v>227</v>
      </c>
      <c r="K170" s="2" t="s">
        <v>223</v>
      </c>
      <c r="L170" s="2" t="n">
        <v>7306</v>
      </c>
      <c r="M170" s="2" t="s">
        <v>224</v>
      </c>
      <c r="N170" s="2" t="s">
        <v>225</v>
      </c>
      <c r="Q170" s="2" t="n">
        <v>319</v>
      </c>
      <c r="R170" s="2" t="n">
        <v>105</v>
      </c>
    </row>
    <row r="171" customFormat="false" ht="18.7" hidden="false" customHeight="true" outlineLevel="0" collapsed="false">
      <c r="A171" s="1" t="n">
        <v>170</v>
      </c>
      <c r="B171" s="8" t="str">
        <f aca="false">HYPERLINK("https://mncourtfraud.com/file/27-CR-19-5875.pdf","27-CR-19-5875")</f>
        <v>27-CR-19-5875</v>
      </c>
      <c r="C171" s="9" t="str">
        <f aca="false">HYPERLINK("https://mncourtfraud.com/file/MBH-26.zip","MBH-26.zip")</f>
        <v>MBH-26.zip</v>
      </c>
      <c r="D171" s="2" t="s">
        <v>17</v>
      </c>
      <c r="E171" s="10" t="n">
        <v>44895</v>
      </c>
      <c r="F171" s="2" t="s">
        <v>42</v>
      </c>
      <c r="G171" s="8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171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1" s="1" t="s">
        <v>221</v>
      </c>
      <c r="J171" s="2" t="s">
        <v>227</v>
      </c>
      <c r="K171" s="2" t="s">
        <v>223</v>
      </c>
      <c r="L171" s="2" t="n">
        <v>7306</v>
      </c>
      <c r="M171" s="2" t="s">
        <v>224</v>
      </c>
      <c r="N171" s="2" t="s">
        <v>225</v>
      </c>
      <c r="Q171" s="2" t="n">
        <v>319</v>
      </c>
      <c r="R171" s="2" t="n">
        <v>105</v>
      </c>
    </row>
    <row r="172" customFormat="false" ht="18.7" hidden="false" customHeight="true" outlineLevel="0" collapsed="false">
      <c r="A172" s="1" t="n">
        <v>171</v>
      </c>
      <c r="B172" s="8" t="str">
        <f aca="false">HYPERLINK("https://mncourtfraud.com/file/27-CR-19-26893.pdf","27-CR-19-26893")</f>
        <v>27-CR-19-26893</v>
      </c>
      <c r="C172" s="9" t="str">
        <f aca="false">HYPERLINK("https://mncourtfraud.com/file/MBH-26.zip","MBH-26.zip")</f>
        <v>MBH-26.zip</v>
      </c>
      <c r="D172" s="2" t="s">
        <v>17</v>
      </c>
      <c r="E172" s="10" t="n">
        <v>44895</v>
      </c>
      <c r="F172" s="2" t="s">
        <v>42</v>
      </c>
      <c r="G172" s="8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72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2" s="1" t="s">
        <v>221</v>
      </c>
      <c r="J172" s="2" t="s">
        <v>227</v>
      </c>
      <c r="K172" s="2" t="s">
        <v>223</v>
      </c>
      <c r="L172" s="2" t="n">
        <v>7306</v>
      </c>
      <c r="M172" s="2" t="s">
        <v>224</v>
      </c>
      <c r="N172" s="2" t="s">
        <v>225</v>
      </c>
      <c r="Q172" s="2" t="n">
        <v>319</v>
      </c>
      <c r="R172" s="2" t="n">
        <v>105</v>
      </c>
    </row>
    <row r="173" customFormat="false" ht="18.7" hidden="false" customHeight="true" outlineLevel="0" collapsed="false">
      <c r="A173" s="1" t="n">
        <v>172</v>
      </c>
      <c r="B173" s="8" t="str">
        <f aca="false">HYPERLINK("https://mncourtfraud.com/file/27-CR-20-693.pdf","27-CR-20-693")</f>
        <v>27-CR-20-693</v>
      </c>
      <c r="C173" s="9" t="str">
        <f aca="false">HYPERLINK("https://mncourtfraud.com/file/MBH-26.zip","MBH-26.zip")</f>
        <v>MBH-26.zip</v>
      </c>
      <c r="D173" s="2" t="s">
        <v>17</v>
      </c>
      <c r="E173" s="10" t="n">
        <v>44895</v>
      </c>
      <c r="F173" s="2" t="s">
        <v>42</v>
      </c>
      <c r="G173" s="8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73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3" s="1" t="s">
        <v>221</v>
      </c>
      <c r="J173" s="2" t="s">
        <v>227</v>
      </c>
      <c r="K173" s="2" t="s">
        <v>223</v>
      </c>
      <c r="L173" s="2" t="n">
        <v>7306</v>
      </c>
      <c r="M173" s="2" t="s">
        <v>224</v>
      </c>
      <c r="N173" s="2" t="s">
        <v>225</v>
      </c>
      <c r="Q173" s="2" t="n">
        <v>319</v>
      </c>
      <c r="R173" s="2" t="n">
        <v>105</v>
      </c>
    </row>
    <row r="174" customFormat="false" ht="18.7" hidden="false" customHeight="true" outlineLevel="0" collapsed="false">
      <c r="A174" s="1" t="n">
        <v>173</v>
      </c>
      <c r="B174" s="8" t="str">
        <f aca="false">HYPERLINK("https://mncourtfraud.com/file/27-CR-20-2581.pdf","27-CR-20-2581")</f>
        <v>27-CR-20-2581</v>
      </c>
      <c r="C174" s="9" t="str">
        <f aca="false">HYPERLINK("https://mncourtfraud.com/file/MBH-26.zip","MBH-26.zip")</f>
        <v>MBH-26.zip</v>
      </c>
      <c r="D174" s="2" t="s">
        <v>17</v>
      </c>
      <c r="E174" s="10" t="n">
        <v>44895</v>
      </c>
      <c r="F174" s="2" t="s">
        <v>42</v>
      </c>
      <c r="G174" s="8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174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4" s="1" t="s">
        <v>221</v>
      </c>
      <c r="J174" s="2" t="s">
        <v>227</v>
      </c>
      <c r="K174" s="2" t="s">
        <v>223</v>
      </c>
      <c r="L174" s="2" t="n">
        <v>7306</v>
      </c>
      <c r="M174" s="2" t="s">
        <v>224</v>
      </c>
      <c r="N174" s="2" t="s">
        <v>225</v>
      </c>
      <c r="Q174" s="2" t="n">
        <v>319</v>
      </c>
      <c r="R174" s="2" t="n">
        <v>105</v>
      </c>
    </row>
    <row r="175" customFormat="false" ht="18.7" hidden="false" customHeight="true" outlineLevel="0" collapsed="false">
      <c r="A175" s="1" t="n">
        <v>174</v>
      </c>
      <c r="B175" s="8" t="str">
        <f aca="false">HYPERLINK("https://mncourtfraud.com/file/27-CR-20-5618.pdf","27-CR-20-5618")</f>
        <v>27-CR-20-5618</v>
      </c>
      <c r="C175" s="9" t="str">
        <f aca="false">HYPERLINK("https://mncourtfraud.com/file/MBH-26.zip","MBH-26.zip")</f>
        <v>MBH-26.zip</v>
      </c>
      <c r="D175" s="2" t="s">
        <v>17</v>
      </c>
      <c r="E175" s="10" t="n">
        <v>44895</v>
      </c>
      <c r="F175" s="2" t="s">
        <v>42</v>
      </c>
      <c r="G175" s="8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175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5" s="1" t="s">
        <v>221</v>
      </c>
      <c r="J175" s="2" t="s">
        <v>227</v>
      </c>
      <c r="K175" s="2" t="s">
        <v>223</v>
      </c>
      <c r="L175" s="2" t="n">
        <v>7306</v>
      </c>
      <c r="M175" s="2" t="s">
        <v>224</v>
      </c>
      <c r="N175" s="2" t="s">
        <v>225</v>
      </c>
      <c r="Q175" s="2" t="n">
        <v>319</v>
      </c>
      <c r="R175" s="2" t="n">
        <v>105</v>
      </c>
    </row>
    <row r="176" customFormat="false" ht="18.7" hidden="false" customHeight="true" outlineLevel="0" collapsed="false">
      <c r="A176" s="1" t="n">
        <v>175</v>
      </c>
      <c r="B176" s="8" t="str">
        <f aca="false">HYPERLINK("https://mncourtfraud.com/file/27-CR-20-14626.pdf","27-CR-20-14626")</f>
        <v>27-CR-20-14626</v>
      </c>
      <c r="C176" s="9" t="str">
        <f aca="false">HYPERLINK("https://mncourtfraud.com/file/MBH-26.zip","MBH-26.zip")</f>
        <v>MBH-26.zip</v>
      </c>
      <c r="D176" s="2" t="s">
        <v>17</v>
      </c>
      <c r="E176" s="10" t="n">
        <v>44895</v>
      </c>
      <c r="F176" s="2" t="s">
        <v>42</v>
      </c>
      <c r="G176" s="8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176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6" s="1" t="s">
        <v>221</v>
      </c>
      <c r="J176" s="2" t="s">
        <v>227</v>
      </c>
      <c r="K176" s="2" t="s">
        <v>223</v>
      </c>
      <c r="L176" s="2" t="n">
        <v>7306</v>
      </c>
      <c r="M176" s="2" t="s">
        <v>224</v>
      </c>
      <c r="N176" s="2" t="s">
        <v>225</v>
      </c>
      <c r="Q176" s="2" t="n">
        <v>319</v>
      </c>
      <c r="R176" s="2" t="n">
        <v>105</v>
      </c>
    </row>
    <row r="177" customFormat="false" ht="18.7" hidden="false" customHeight="true" outlineLevel="0" collapsed="false">
      <c r="A177" s="1" t="n">
        <v>176</v>
      </c>
      <c r="B177" s="8" t="str">
        <f aca="false">HYPERLINK("https://mncourtfraud.com/file/27-CR-20-25524.pdf","27-CR-20-25524")</f>
        <v>27-CR-20-25524</v>
      </c>
      <c r="C177" s="9" t="str">
        <f aca="false">HYPERLINK("https://mncourtfraud.com/file/MBH-26.zip","MBH-26.zip")</f>
        <v>MBH-26.zip</v>
      </c>
      <c r="D177" s="2" t="s">
        <v>17</v>
      </c>
      <c r="E177" s="10" t="n">
        <v>44895</v>
      </c>
      <c r="F177" s="2" t="s">
        <v>42</v>
      </c>
      <c r="G177" s="8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177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7" s="1" t="s">
        <v>221</v>
      </c>
      <c r="J177" s="2" t="s">
        <v>227</v>
      </c>
      <c r="K177" s="2" t="s">
        <v>223</v>
      </c>
      <c r="L177" s="2" t="n">
        <v>7306</v>
      </c>
      <c r="M177" s="2" t="s">
        <v>224</v>
      </c>
      <c r="N177" s="2" t="s">
        <v>225</v>
      </c>
      <c r="Q177" s="2" t="n">
        <v>319</v>
      </c>
      <c r="R177" s="2" t="n">
        <v>105</v>
      </c>
    </row>
    <row r="178" customFormat="false" ht="18.7" hidden="false" customHeight="true" outlineLevel="0" collapsed="false">
      <c r="A178" s="1" t="n">
        <v>177</v>
      </c>
      <c r="B178" s="8" t="str">
        <f aca="false">HYPERLINK("https://mncourtfraud.com/file/27-CR-21-2803.pdf","27-CR-21-2803")</f>
        <v>27-CR-21-2803</v>
      </c>
      <c r="C178" s="9" t="str">
        <f aca="false">HYPERLINK("https://mncourtfraud.com/file/MBH-26.zip","MBH-26.zip")</f>
        <v>MBH-26.zip</v>
      </c>
      <c r="D178" s="2" t="s">
        <v>17</v>
      </c>
      <c r="E178" s="10" t="n">
        <v>44895</v>
      </c>
      <c r="F178" s="2" t="s">
        <v>42</v>
      </c>
      <c r="G178" s="8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8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8" s="1" t="s">
        <v>221</v>
      </c>
      <c r="J178" s="2" t="s">
        <v>227</v>
      </c>
      <c r="K178" s="2" t="s">
        <v>223</v>
      </c>
      <c r="L178" s="2" t="n">
        <v>7306</v>
      </c>
      <c r="M178" s="2" t="s">
        <v>224</v>
      </c>
      <c r="N178" s="2" t="s">
        <v>225</v>
      </c>
      <c r="Q178" s="2" t="n">
        <v>319</v>
      </c>
      <c r="R178" s="2" t="n">
        <v>105</v>
      </c>
    </row>
    <row r="179" customFormat="false" ht="18.7" hidden="false" customHeight="true" outlineLevel="0" collapsed="false">
      <c r="A179" s="1" t="n">
        <v>178</v>
      </c>
      <c r="B179" s="8" t="str">
        <f aca="false">HYPERLINK("https://mncourtfraud.com/file/27-CR-21-4099.pdf","27-CR-21-4099")</f>
        <v>27-CR-21-4099</v>
      </c>
      <c r="C179" s="9" t="str">
        <f aca="false">HYPERLINK("https://mncourtfraud.com/file/MBH-26.zip","MBH-26.zip")</f>
        <v>MBH-26.zip</v>
      </c>
      <c r="D179" s="2" t="s">
        <v>17</v>
      </c>
      <c r="E179" s="10" t="n">
        <v>44895</v>
      </c>
      <c r="F179" s="2" t="s">
        <v>42</v>
      </c>
      <c r="G179" s="8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79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9" s="1" t="s">
        <v>221</v>
      </c>
      <c r="J179" s="2" t="s">
        <v>227</v>
      </c>
      <c r="K179" s="2" t="s">
        <v>223</v>
      </c>
      <c r="L179" s="2" t="n">
        <v>7306</v>
      </c>
      <c r="M179" s="2" t="s">
        <v>224</v>
      </c>
      <c r="N179" s="2" t="s">
        <v>225</v>
      </c>
      <c r="Q179" s="2" t="n">
        <v>319</v>
      </c>
      <c r="R179" s="2" t="n">
        <v>105</v>
      </c>
    </row>
    <row r="180" customFormat="false" ht="18.7" hidden="false" customHeight="true" outlineLevel="0" collapsed="false">
      <c r="A180" s="1" t="n">
        <v>179</v>
      </c>
      <c r="B180" s="8" t="str">
        <f aca="false">HYPERLINK("https://mncourtfraud.com/file/27-CR-21-10185.pdf","27-CR-21-10185")</f>
        <v>27-CR-21-10185</v>
      </c>
      <c r="C180" s="9" t="str">
        <f aca="false">HYPERLINK("https://mncourtfraud.com/file/MBH-26.zip","MBH-26.zip")</f>
        <v>MBH-26.zip</v>
      </c>
      <c r="D180" s="2" t="s">
        <v>17</v>
      </c>
      <c r="E180" s="10" t="n">
        <v>44895</v>
      </c>
      <c r="F180" s="2" t="s">
        <v>42</v>
      </c>
      <c r="G180" s="8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80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0" s="1" t="s">
        <v>221</v>
      </c>
      <c r="J180" s="2" t="s">
        <v>227</v>
      </c>
      <c r="K180" s="2" t="s">
        <v>223</v>
      </c>
      <c r="L180" s="2" t="n">
        <v>7306</v>
      </c>
      <c r="M180" s="2" t="s">
        <v>224</v>
      </c>
      <c r="N180" s="2" t="s">
        <v>225</v>
      </c>
      <c r="Q180" s="2" t="n">
        <v>319</v>
      </c>
      <c r="R180" s="2" t="n">
        <v>105</v>
      </c>
    </row>
    <row r="181" customFormat="false" ht="18.7" hidden="false" customHeight="true" outlineLevel="0" collapsed="false">
      <c r="A181" s="1" t="n">
        <v>180</v>
      </c>
      <c r="B181" s="8" t="str">
        <f aca="false">HYPERLINK("https://mncourtfraud.com/file/27-CR-21-12714.pdf","27-CR-21-12714")</f>
        <v>27-CR-21-12714</v>
      </c>
      <c r="C181" s="9" t="str">
        <f aca="false">HYPERLINK("https://mncourtfraud.com/file/MBH-26.zip","MBH-26.zip")</f>
        <v>MBH-26.zip</v>
      </c>
      <c r="D181" s="2" t="s">
        <v>17</v>
      </c>
      <c r="E181" s="10" t="n">
        <v>44895</v>
      </c>
      <c r="F181" s="2" t="s">
        <v>42</v>
      </c>
      <c r="G181" s="8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81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1" s="1" t="s">
        <v>221</v>
      </c>
      <c r="J181" s="2" t="s">
        <v>227</v>
      </c>
      <c r="K181" s="2" t="s">
        <v>223</v>
      </c>
      <c r="L181" s="2" t="n">
        <v>7306</v>
      </c>
      <c r="M181" s="2" t="s">
        <v>224</v>
      </c>
      <c r="N181" s="2" t="s">
        <v>225</v>
      </c>
      <c r="Q181" s="2" t="n">
        <v>319</v>
      </c>
      <c r="R181" s="2" t="n">
        <v>105</v>
      </c>
    </row>
    <row r="182" customFormat="false" ht="18.7" hidden="false" customHeight="true" outlineLevel="0" collapsed="false">
      <c r="A182" s="1" t="n">
        <v>181</v>
      </c>
      <c r="B182" s="8" t="str">
        <f aca="false">HYPERLINK("https://mncourtfraud.com/file/27-CR-21-12749.pdf","27-CR-21-12749")</f>
        <v>27-CR-21-12749</v>
      </c>
      <c r="C182" s="9" t="str">
        <f aca="false">HYPERLINK("https://mncourtfraud.com/file/MBH-26.zip","MBH-26.zip")</f>
        <v>MBH-26.zip</v>
      </c>
      <c r="D182" s="2" t="s">
        <v>17</v>
      </c>
      <c r="E182" s="10" t="n">
        <v>44895</v>
      </c>
      <c r="F182" s="2" t="s">
        <v>42</v>
      </c>
      <c r="G182" s="8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82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2" s="1" t="s">
        <v>221</v>
      </c>
      <c r="J182" s="2" t="s">
        <v>227</v>
      </c>
      <c r="K182" s="2" t="s">
        <v>223</v>
      </c>
      <c r="L182" s="2" t="n">
        <v>7306</v>
      </c>
      <c r="M182" s="2" t="s">
        <v>224</v>
      </c>
      <c r="N182" s="2" t="s">
        <v>225</v>
      </c>
      <c r="Q182" s="2" t="n">
        <v>319</v>
      </c>
      <c r="R182" s="2" t="n">
        <v>105</v>
      </c>
    </row>
    <row r="183" customFormat="false" ht="18.7" hidden="false" customHeight="true" outlineLevel="0" collapsed="false">
      <c r="A183" s="1" t="n">
        <v>182</v>
      </c>
      <c r="B183" s="8" t="str">
        <f aca="false">HYPERLINK("https://mncourtfraud.com/file/27-CR-21-12762.pdf","27-CR-21-12762")</f>
        <v>27-CR-21-12762</v>
      </c>
      <c r="C183" s="9" t="str">
        <f aca="false">HYPERLINK("https://mncourtfraud.com/file/MBH-26.zip","MBH-26.zip")</f>
        <v>MBH-26.zip</v>
      </c>
      <c r="D183" s="2" t="s">
        <v>17</v>
      </c>
      <c r="E183" s="10" t="n">
        <v>44895</v>
      </c>
      <c r="F183" s="2" t="s">
        <v>42</v>
      </c>
      <c r="G183" s="8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83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3" s="1" t="s">
        <v>221</v>
      </c>
      <c r="J183" s="2" t="s">
        <v>227</v>
      </c>
      <c r="K183" s="2" t="s">
        <v>223</v>
      </c>
      <c r="L183" s="2" t="n">
        <v>7306</v>
      </c>
      <c r="M183" s="2" t="s">
        <v>224</v>
      </c>
      <c r="N183" s="2" t="s">
        <v>225</v>
      </c>
      <c r="Q183" s="2" t="n">
        <v>319</v>
      </c>
      <c r="R183" s="2" t="n">
        <v>105</v>
      </c>
    </row>
    <row r="184" customFormat="false" ht="18.7" hidden="false" customHeight="true" outlineLevel="0" collapsed="false">
      <c r="A184" s="1" t="n">
        <v>183</v>
      </c>
      <c r="B184" s="8" t="str">
        <f aca="false">HYPERLINK("https://mncourtfraud.com/file/27-CR-21-12947.pdf","27-CR-21-12947")</f>
        <v>27-CR-21-12947</v>
      </c>
      <c r="C184" s="9" t="str">
        <f aca="false">HYPERLINK("https://mncourtfraud.com/file/MBH-26.zip","MBH-26.zip")</f>
        <v>MBH-26.zip</v>
      </c>
      <c r="D184" s="2" t="s">
        <v>17</v>
      </c>
      <c r="E184" s="10" t="n">
        <v>44895</v>
      </c>
      <c r="F184" s="2" t="s">
        <v>42</v>
      </c>
      <c r="G184" s="8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84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4" s="1" t="s">
        <v>221</v>
      </c>
      <c r="J184" s="2" t="s">
        <v>227</v>
      </c>
      <c r="K184" s="2" t="s">
        <v>223</v>
      </c>
      <c r="L184" s="2" t="n">
        <v>7306</v>
      </c>
      <c r="M184" s="2" t="s">
        <v>224</v>
      </c>
      <c r="N184" s="2" t="s">
        <v>225</v>
      </c>
      <c r="Q184" s="2" t="n">
        <v>319</v>
      </c>
      <c r="R184" s="2" t="n">
        <v>105</v>
      </c>
    </row>
    <row r="185" customFormat="false" ht="18.7" hidden="false" customHeight="true" outlineLevel="0" collapsed="false">
      <c r="A185" s="1" t="n">
        <v>184</v>
      </c>
      <c r="B185" s="8" t="str">
        <f aca="false">HYPERLINK("https://mncourtfraud.com/file/27-CR-21-13144.pdf","27-CR-21-13144")</f>
        <v>27-CR-21-13144</v>
      </c>
      <c r="C185" s="9" t="str">
        <f aca="false">HYPERLINK("https://mncourtfraud.com/file/MBH-26.zip","MBH-26.zip")</f>
        <v>MBH-26.zip</v>
      </c>
      <c r="D185" s="2" t="s">
        <v>17</v>
      </c>
      <c r="E185" s="10" t="n">
        <v>44895</v>
      </c>
      <c r="F185" s="2" t="s">
        <v>42</v>
      </c>
      <c r="G185" s="8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85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5" s="1" t="s">
        <v>221</v>
      </c>
      <c r="J185" s="2" t="s">
        <v>227</v>
      </c>
      <c r="K185" s="2" t="s">
        <v>223</v>
      </c>
      <c r="L185" s="2" t="n">
        <v>7306</v>
      </c>
      <c r="M185" s="2" t="s">
        <v>224</v>
      </c>
      <c r="N185" s="2" t="s">
        <v>225</v>
      </c>
      <c r="Q185" s="2" t="n">
        <v>319</v>
      </c>
      <c r="R185" s="2" t="n">
        <v>105</v>
      </c>
    </row>
    <row r="186" customFormat="false" ht="18.7" hidden="false" customHeight="true" outlineLevel="0" collapsed="false">
      <c r="A186" s="1" t="n">
        <v>185</v>
      </c>
      <c r="B186" s="8" t="str">
        <f aca="false">HYPERLINK("https://mncourtfraud.com/file/27-CR-21-13146.pdf","27-CR-21-13146")</f>
        <v>27-CR-21-13146</v>
      </c>
      <c r="C186" s="9" t="str">
        <f aca="false">HYPERLINK("https://mncourtfraud.com/file/MBH-26.zip","MBH-26.zip")</f>
        <v>MBH-26.zip</v>
      </c>
      <c r="D186" s="2" t="s">
        <v>17</v>
      </c>
      <c r="E186" s="10" t="n">
        <v>44895</v>
      </c>
      <c r="F186" s="2" t="s">
        <v>42</v>
      </c>
      <c r="G186" s="8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86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6" s="1" t="s">
        <v>221</v>
      </c>
      <c r="J186" s="2" t="s">
        <v>227</v>
      </c>
      <c r="K186" s="2" t="s">
        <v>223</v>
      </c>
      <c r="L186" s="2" t="n">
        <v>7306</v>
      </c>
      <c r="M186" s="2" t="s">
        <v>224</v>
      </c>
      <c r="N186" s="2" t="s">
        <v>225</v>
      </c>
      <c r="Q186" s="2" t="n">
        <v>319</v>
      </c>
      <c r="R186" s="2" t="n">
        <v>105</v>
      </c>
    </row>
    <row r="187" customFormat="false" ht="18.7" hidden="false" customHeight="true" outlineLevel="0" collapsed="false">
      <c r="A187" s="1" t="n">
        <v>186</v>
      </c>
      <c r="B187" s="8" t="str">
        <f aca="false">HYPERLINK("https://mncourtfraud.com/file/27-CR-21-13147.pdf","27-CR-21-13147")</f>
        <v>27-CR-21-13147</v>
      </c>
      <c r="C187" s="9" t="str">
        <f aca="false">HYPERLINK("https://mncourtfraud.com/file/MBH-26.zip","MBH-26.zip")</f>
        <v>MBH-26.zip</v>
      </c>
      <c r="D187" s="2" t="s">
        <v>17</v>
      </c>
      <c r="E187" s="10" t="n">
        <v>44895</v>
      </c>
      <c r="F187" s="2" t="s">
        <v>42</v>
      </c>
      <c r="G187" s="8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87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7" s="1" t="s">
        <v>221</v>
      </c>
      <c r="J187" s="2" t="s">
        <v>227</v>
      </c>
      <c r="K187" s="2" t="s">
        <v>223</v>
      </c>
      <c r="L187" s="2" t="n">
        <v>7306</v>
      </c>
      <c r="M187" s="2" t="s">
        <v>224</v>
      </c>
      <c r="N187" s="2" t="s">
        <v>225</v>
      </c>
      <c r="Q187" s="2" t="n">
        <v>319</v>
      </c>
      <c r="R187" s="2" t="n">
        <v>105</v>
      </c>
    </row>
    <row r="188" customFormat="false" ht="18.7" hidden="false" customHeight="true" outlineLevel="0" collapsed="false">
      <c r="A188" s="1" t="n">
        <v>187</v>
      </c>
      <c r="B188" s="8" t="str">
        <f aca="false">HYPERLINK("https://mncourtfraud.com/file/27-CR-21-13150.pdf","27-CR-21-13150")</f>
        <v>27-CR-21-13150</v>
      </c>
      <c r="C188" s="9" t="str">
        <f aca="false">HYPERLINK("https://mncourtfraud.com/file/MBH-26.zip","MBH-26.zip")</f>
        <v>MBH-26.zip</v>
      </c>
      <c r="D188" s="2" t="s">
        <v>17</v>
      </c>
      <c r="E188" s="10" t="n">
        <v>44895</v>
      </c>
      <c r="F188" s="2" t="s">
        <v>42</v>
      </c>
      <c r="G188" s="8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88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8" s="1" t="s">
        <v>221</v>
      </c>
      <c r="J188" s="2" t="s">
        <v>227</v>
      </c>
      <c r="K188" s="2" t="s">
        <v>223</v>
      </c>
      <c r="L188" s="2" t="n">
        <v>7306</v>
      </c>
      <c r="M188" s="2" t="s">
        <v>224</v>
      </c>
      <c r="N188" s="2" t="s">
        <v>225</v>
      </c>
      <c r="Q188" s="2" t="n">
        <v>319</v>
      </c>
      <c r="R188" s="2" t="n">
        <v>105</v>
      </c>
    </row>
    <row r="189" customFormat="false" ht="18.7" hidden="false" customHeight="true" outlineLevel="0" collapsed="false">
      <c r="A189" s="1" t="n">
        <v>188</v>
      </c>
      <c r="B189" s="8" t="str">
        <f aca="false">HYPERLINK("https://mncourtfraud.com/file/27-CR-21-23724.pdf","27-CR-21-23724")</f>
        <v>27-CR-21-23724</v>
      </c>
      <c r="C189" s="9" t="str">
        <f aca="false">HYPERLINK("https://mncourtfraud.com/file/MBH-26.zip","MBH-26.zip")</f>
        <v>MBH-26.zip</v>
      </c>
      <c r="D189" s="2" t="s">
        <v>17</v>
      </c>
      <c r="E189" s="10" t="n">
        <v>44895</v>
      </c>
      <c r="F189" s="2" t="s">
        <v>42</v>
      </c>
      <c r="G189" s="8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89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9" s="1" t="s">
        <v>221</v>
      </c>
      <c r="J189" s="2" t="s">
        <v>227</v>
      </c>
      <c r="K189" s="2" t="s">
        <v>223</v>
      </c>
      <c r="L189" s="2" t="n">
        <v>7306</v>
      </c>
      <c r="M189" s="2" t="s">
        <v>224</v>
      </c>
      <c r="N189" s="2" t="s">
        <v>225</v>
      </c>
      <c r="Q189" s="2" t="n">
        <v>319</v>
      </c>
      <c r="R189" s="2" t="n">
        <v>105</v>
      </c>
    </row>
    <row r="190" customFormat="false" ht="18.7" hidden="false" customHeight="true" outlineLevel="0" collapsed="false">
      <c r="A190" s="1" t="n">
        <v>189</v>
      </c>
      <c r="B190" s="8" t="str">
        <f aca="false">HYPERLINK("https://mncourtfraud.com/file/27-CR-22-3864.pdf","27-CR-22-3864")</f>
        <v>27-CR-22-3864</v>
      </c>
      <c r="C190" s="9" t="str">
        <f aca="false">HYPERLINK("https://mncourtfraud.com/file/MBH-26.zip","MBH-26.zip")</f>
        <v>MBH-26.zip</v>
      </c>
      <c r="D190" s="2" t="s">
        <v>17</v>
      </c>
      <c r="E190" s="10" t="n">
        <v>44895</v>
      </c>
      <c r="F190" s="2" t="s">
        <v>42</v>
      </c>
      <c r="G190" s="8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190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0" s="1" t="s">
        <v>221</v>
      </c>
      <c r="J190" s="2" t="s">
        <v>227</v>
      </c>
      <c r="K190" s="2" t="s">
        <v>223</v>
      </c>
      <c r="L190" s="2" t="n">
        <v>7306</v>
      </c>
      <c r="M190" s="2" t="s">
        <v>224</v>
      </c>
      <c r="N190" s="2" t="s">
        <v>225</v>
      </c>
      <c r="Q190" s="2" t="n">
        <v>319</v>
      </c>
      <c r="R190" s="2" t="n">
        <v>105</v>
      </c>
    </row>
    <row r="191" customFormat="false" ht="18.7" hidden="false" customHeight="true" outlineLevel="0" collapsed="false">
      <c r="A191" s="1" t="n">
        <v>190</v>
      </c>
      <c r="B191" s="8" t="str">
        <f aca="false">HYPERLINK("https://mncourtfraud.com/file/27-CR-22-8126.pdf","27-CR-22-8126")</f>
        <v>27-CR-22-8126</v>
      </c>
      <c r="C191" s="9" t="str">
        <f aca="false">HYPERLINK("https://mncourtfraud.com/file/MBH-26.zip","MBH-26.zip")</f>
        <v>MBH-26.zip</v>
      </c>
      <c r="D191" s="2" t="s">
        <v>17</v>
      </c>
      <c r="E191" s="10" t="n">
        <v>44895</v>
      </c>
      <c r="F191" s="2" t="s">
        <v>42</v>
      </c>
      <c r="G191" s="8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191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1" s="1" t="s">
        <v>221</v>
      </c>
      <c r="J191" s="2" t="s">
        <v>227</v>
      </c>
      <c r="K191" s="2" t="s">
        <v>223</v>
      </c>
      <c r="L191" s="2" t="n">
        <v>7306</v>
      </c>
      <c r="M191" s="2" t="s">
        <v>224</v>
      </c>
      <c r="N191" s="2" t="s">
        <v>225</v>
      </c>
      <c r="Q191" s="2" t="n">
        <v>319</v>
      </c>
      <c r="R191" s="2" t="n">
        <v>105</v>
      </c>
    </row>
    <row r="192" customFormat="false" ht="18.7" hidden="false" customHeight="true" outlineLevel="0" collapsed="false">
      <c r="A192" s="1" t="n">
        <v>191</v>
      </c>
      <c r="B192" s="8" t="str">
        <f aca="false">HYPERLINK("https://mncourtfraud.com/file/27-CR-22-8378.pdf","27-CR-22-8378")</f>
        <v>27-CR-22-8378</v>
      </c>
      <c r="C192" s="9" t="str">
        <f aca="false">HYPERLINK("https://mncourtfraud.com/file/MBH-26.zip","MBH-26.zip")</f>
        <v>MBH-26.zip</v>
      </c>
      <c r="D192" s="2" t="s">
        <v>17</v>
      </c>
      <c r="E192" s="10" t="n">
        <v>44895</v>
      </c>
      <c r="F192" s="2" t="s">
        <v>42</v>
      </c>
      <c r="G192" s="8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192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2" s="1" t="s">
        <v>221</v>
      </c>
      <c r="J192" s="2" t="s">
        <v>227</v>
      </c>
      <c r="K192" s="2" t="s">
        <v>223</v>
      </c>
      <c r="L192" s="2" t="n">
        <v>7306</v>
      </c>
      <c r="M192" s="2" t="s">
        <v>224</v>
      </c>
      <c r="N192" s="2" t="s">
        <v>225</v>
      </c>
      <c r="Q192" s="2" t="n">
        <v>319</v>
      </c>
      <c r="R192" s="2" t="n">
        <v>105</v>
      </c>
    </row>
    <row r="193" customFormat="false" ht="18.7" hidden="false" customHeight="true" outlineLevel="0" collapsed="false">
      <c r="A193" s="1" t="n">
        <v>192</v>
      </c>
      <c r="B193" s="8" t="str">
        <f aca="false">HYPERLINK("https://mncourtfraud.com/file/27-CR-22-9930.pdf","27-CR-22-9930")</f>
        <v>27-CR-22-9930</v>
      </c>
      <c r="C193" s="9" t="str">
        <f aca="false">HYPERLINK("https://mncourtfraud.com/file/MBH-26.zip","MBH-26.zip")</f>
        <v>MBH-26.zip</v>
      </c>
      <c r="D193" s="2" t="s">
        <v>17</v>
      </c>
      <c r="E193" s="10" t="n">
        <v>44895</v>
      </c>
      <c r="F193" s="2" t="s">
        <v>42</v>
      </c>
      <c r="G193" s="8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193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3" s="1" t="s">
        <v>221</v>
      </c>
      <c r="J193" s="2" t="s">
        <v>227</v>
      </c>
      <c r="K193" s="2" t="s">
        <v>223</v>
      </c>
      <c r="L193" s="2" t="n">
        <v>7306</v>
      </c>
      <c r="M193" s="2" t="s">
        <v>224</v>
      </c>
      <c r="N193" s="2" t="s">
        <v>225</v>
      </c>
      <c r="Q193" s="2" t="n">
        <v>319</v>
      </c>
      <c r="R193" s="2" t="n">
        <v>105</v>
      </c>
    </row>
    <row r="194" customFormat="false" ht="18.7" hidden="false" customHeight="true" outlineLevel="0" collapsed="false">
      <c r="A194" s="1" t="n">
        <v>193</v>
      </c>
      <c r="B194" s="8" t="str">
        <f aca="false">HYPERLINK("https://mncourtfraud.com/file/27-CR-22-11847.pdf","27-CR-22-11847")</f>
        <v>27-CR-22-11847</v>
      </c>
      <c r="C194" s="9" t="str">
        <f aca="false">HYPERLINK("https://mncourtfraud.com/file/MBH-26.zip","MBH-26.zip")</f>
        <v>MBH-26.zip</v>
      </c>
      <c r="D194" s="2" t="s">
        <v>17</v>
      </c>
      <c r="E194" s="10" t="n">
        <v>44895</v>
      </c>
      <c r="F194" s="2" t="s">
        <v>42</v>
      </c>
      <c r="G194" s="8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94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4" s="1" t="s">
        <v>221</v>
      </c>
      <c r="J194" s="2" t="s">
        <v>227</v>
      </c>
      <c r="K194" s="2" t="s">
        <v>223</v>
      </c>
      <c r="L194" s="2" t="n">
        <v>7306</v>
      </c>
      <c r="M194" s="2" t="s">
        <v>224</v>
      </c>
      <c r="N194" s="2" t="s">
        <v>225</v>
      </c>
      <c r="Q194" s="2" t="n">
        <v>319</v>
      </c>
      <c r="R194" s="2" t="n">
        <v>105</v>
      </c>
    </row>
    <row r="195" customFormat="false" ht="18.7" hidden="false" customHeight="true" outlineLevel="0" collapsed="false">
      <c r="A195" s="1" t="n">
        <v>194</v>
      </c>
      <c r="B195" s="8" t="str">
        <f aca="false">HYPERLINK("https://mncourtfraud.com/file/27-CR-22-12695.pdf","27-CR-22-12695")</f>
        <v>27-CR-22-12695</v>
      </c>
      <c r="C195" s="9" t="str">
        <f aca="false">HYPERLINK("https://mncourtfraud.com/file/MBH-26.zip","MBH-26.zip")</f>
        <v>MBH-26.zip</v>
      </c>
      <c r="D195" s="2" t="s">
        <v>17</v>
      </c>
      <c r="E195" s="10" t="n">
        <v>44895</v>
      </c>
      <c r="F195" s="2" t="s">
        <v>42</v>
      </c>
      <c r="G195" s="8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5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5" s="1" t="s">
        <v>221</v>
      </c>
      <c r="J195" s="2" t="s">
        <v>227</v>
      </c>
      <c r="K195" s="2" t="s">
        <v>223</v>
      </c>
      <c r="L195" s="2" t="n">
        <v>7306</v>
      </c>
      <c r="M195" s="2" t="s">
        <v>224</v>
      </c>
      <c r="N195" s="2" t="s">
        <v>225</v>
      </c>
      <c r="Q195" s="2" t="n">
        <v>319</v>
      </c>
      <c r="R195" s="2" t="n">
        <v>105</v>
      </c>
    </row>
    <row r="196" customFormat="false" ht="18.7" hidden="false" customHeight="true" outlineLevel="0" collapsed="false">
      <c r="A196" s="1" t="n">
        <v>195</v>
      </c>
      <c r="B196" s="8" t="str">
        <f aca="false">HYPERLINK("https://mncourtfraud.com/file/27-CR-22-13797.pdf","27-CR-22-13797")</f>
        <v>27-CR-22-13797</v>
      </c>
      <c r="C196" s="9" t="str">
        <f aca="false">HYPERLINK("https://mncourtfraud.com/file/MBH-26.zip","MBH-26.zip")</f>
        <v>MBH-26.zip</v>
      </c>
      <c r="D196" s="2" t="s">
        <v>17</v>
      </c>
      <c r="E196" s="10" t="n">
        <v>44895</v>
      </c>
      <c r="F196" s="2" t="s">
        <v>42</v>
      </c>
      <c r="G196" s="8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6" s="8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6" s="1" t="s">
        <v>221</v>
      </c>
      <c r="J196" s="2" t="s">
        <v>227</v>
      </c>
      <c r="K196" s="2" t="s">
        <v>223</v>
      </c>
      <c r="L196" s="2" t="n">
        <v>7306</v>
      </c>
      <c r="M196" s="2" t="s">
        <v>224</v>
      </c>
      <c r="N196" s="2" t="s">
        <v>225</v>
      </c>
      <c r="Q196" s="2" t="n">
        <v>319</v>
      </c>
      <c r="R196" s="2" t="n">
        <v>105</v>
      </c>
    </row>
    <row r="197" customFormat="false" ht="18.7" hidden="false" customHeight="true" outlineLevel="0" collapsed="false">
      <c r="A197" s="1" t="n">
        <v>196</v>
      </c>
    </row>
    <row r="198" customFormat="false" ht="18.7" hidden="false" customHeight="true" outlineLevel="0" collapsed="false">
      <c r="A198" s="1" t="n">
        <v>197</v>
      </c>
      <c r="B198" s="8" t="str">
        <f aca="false">HYPERLINK("https://mncourtfraud.com/file/27-CR-20-2581.pdf","27-CR-20-2581")</f>
        <v>27-CR-20-2581</v>
      </c>
      <c r="C198" s="9" t="str">
        <f aca="false">HYPERLINK("https://mncourtfraud.com/file/MBH-27.zip","MBH-27.zip")</f>
        <v>MBH-27.zip</v>
      </c>
      <c r="D198" s="2" t="s">
        <v>17</v>
      </c>
      <c r="E198" s="10" t="n">
        <v>45048</v>
      </c>
      <c r="F198" s="2" t="s">
        <v>31</v>
      </c>
      <c r="G198" s="8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198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98" s="1" t="s">
        <v>221</v>
      </c>
      <c r="J198" s="2" t="s">
        <v>231</v>
      </c>
      <c r="K198" s="2" t="s">
        <v>223</v>
      </c>
      <c r="L198" s="2" t="n">
        <v>5295</v>
      </c>
      <c r="M198" s="2" t="s">
        <v>232</v>
      </c>
      <c r="N198" s="2" t="s">
        <v>225</v>
      </c>
      <c r="Q198" s="2" t="n">
        <v>833</v>
      </c>
      <c r="R198" s="2" t="n">
        <v>186</v>
      </c>
    </row>
    <row r="199" customFormat="false" ht="18.7" hidden="false" customHeight="true" outlineLevel="0" collapsed="false">
      <c r="A199" s="1" t="n">
        <v>198</v>
      </c>
      <c r="B199" s="8" t="str">
        <f aca="false">HYPERLINK("https://mncourtfraud.com/file/27-CR-20-5618.pdf","27-CR-20-5618")</f>
        <v>27-CR-20-5618</v>
      </c>
      <c r="C199" s="9" t="str">
        <f aca="false">HYPERLINK("https://mncourtfraud.com/file/MBH-27.zip","MBH-27.zip")</f>
        <v>MBH-27.zip</v>
      </c>
      <c r="D199" s="2" t="s">
        <v>17</v>
      </c>
      <c r="E199" s="10" t="n">
        <v>45048</v>
      </c>
      <c r="F199" s="2" t="s">
        <v>31</v>
      </c>
      <c r="G199" s="8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199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99" s="1" t="s">
        <v>221</v>
      </c>
      <c r="J199" s="2" t="s">
        <v>231</v>
      </c>
      <c r="K199" s="2" t="s">
        <v>223</v>
      </c>
      <c r="L199" s="2" t="n">
        <v>5295</v>
      </c>
      <c r="M199" s="2" t="s">
        <v>232</v>
      </c>
      <c r="N199" s="2" t="s">
        <v>225</v>
      </c>
      <c r="Q199" s="2" t="n">
        <v>833</v>
      </c>
      <c r="R199" s="2" t="n">
        <v>186</v>
      </c>
    </row>
    <row r="200" customFormat="false" ht="18.7" hidden="false" customHeight="true" outlineLevel="0" collapsed="false">
      <c r="A200" s="1" t="n">
        <v>199</v>
      </c>
      <c r="B200" s="8" t="str">
        <f aca="false">HYPERLINK("https://mncourtfraud.com/file/27-CR-20-25524.pdf","27-CR-20-25524")</f>
        <v>27-CR-20-25524</v>
      </c>
      <c r="C200" s="9" t="str">
        <f aca="false">HYPERLINK("https://mncourtfraud.com/file/MBH-27.zip","MBH-27.zip")</f>
        <v>MBH-27.zip</v>
      </c>
      <c r="D200" s="2" t="s">
        <v>17</v>
      </c>
      <c r="E200" s="10" t="n">
        <v>45048</v>
      </c>
      <c r="F200" s="2" t="s">
        <v>31</v>
      </c>
      <c r="G200" s="8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200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0" s="1" t="s">
        <v>221</v>
      </c>
      <c r="J200" s="2" t="s">
        <v>231</v>
      </c>
      <c r="K200" s="2" t="s">
        <v>223</v>
      </c>
      <c r="L200" s="2" t="n">
        <v>5295</v>
      </c>
      <c r="M200" s="2" t="s">
        <v>232</v>
      </c>
      <c r="N200" s="2" t="s">
        <v>225</v>
      </c>
      <c r="Q200" s="2" t="n">
        <v>833</v>
      </c>
      <c r="R200" s="2" t="n">
        <v>186</v>
      </c>
    </row>
    <row r="201" customFormat="false" ht="18.7" hidden="false" customHeight="true" outlineLevel="0" collapsed="false">
      <c r="A201" s="1" t="n">
        <v>200</v>
      </c>
      <c r="B201" s="8" t="str">
        <f aca="false">HYPERLINK("https://mncourtfraud.com/file/27-CR-21-12714.pdf","27-CR-21-12714")</f>
        <v>27-CR-21-12714</v>
      </c>
      <c r="C201" s="9" t="str">
        <f aca="false">HYPERLINK("https://mncourtfraud.com/file/MBH-27.zip","MBH-27.zip")</f>
        <v>MBH-27.zip</v>
      </c>
      <c r="D201" s="2" t="s">
        <v>17</v>
      </c>
      <c r="E201" s="10" t="n">
        <v>45048</v>
      </c>
      <c r="F201" s="2" t="s">
        <v>31</v>
      </c>
      <c r="G201" s="8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201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1" s="1" t="s">
        <v>221</v>
      </c>
      <c r="J201" s="2" t="s">
        <v>231</v>
      </c>
      <c r="K201" s="2" t="s">
        <v>223</v>
      </c>
      <c r="L201" s="2" t="n">
        <v>5295</v>
      </c>
      <c r="M201" s="2" t="s">
        <v>232</v>
      </c>
      <c r="N201" s="2" t="s">
        <v>225</v>
      </c>
      <c r="Q201" s="2" t="n">
        <v>833</v>
      </c>
      <c r="R201" s="2" t="n">
        <v>186</v>
      </c>
    </row>
    <row r="202" customFormat="false" ht="18.7" hidden="false" customHeight="true" outlineLevel="0" collapsed="false">
      <c r="A202" s="1" t="n">
        <v>201</v>
      </c>
      <c r="B202" s="8" t="str">
        <f aca="false">HYPERLINK("https://mncourtfraud.com/file/27-CR-21-12749.pdf","27-CR-21-12749")</f>
        <v>27-CR-21-12749</v>
      </c>
      <c r="C202" s="9" t="str">
        <f aca="false">HYPERLINK("https://mncourtfraud.com/file/MBH-27.zip","MBH-27.zip")</f>
        <v>MBH-27.zip</v>
      </c>
      <c r="D202" s="2" t="s">
        <v>17</v>
      </c>
      <c r="E202" s="10" t="n">
        <v>45048</v>
      </c>
      <c r="F202" s="2" t="s">
        <v>31</v>
      </c>
      <c r="G202" s="8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202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2" s="1" t="s">
        <v>221</v>
      </c>
      <c r="J202" s="2" t="s">
        <v>231</v>
      </c>
      <c r="K202" s="2" t="s">
        <v>223</v>
      </c>
      <c r="L202" s="2" t="n">
        <v>5295</v>
      </c>
      <c r="M202" s="2" t="s">
        <v>232</v>
      </c>
      <c r="N202" s="2" t="s">
        <v>225</v>
      </c>
      <c r="Q202" s="2" t="n">
        <v>833</v>
      </c>
      <c r="R202" s="2" t="n">
        <v>186</v>
      </c>
    </row>
    <row r="203" customFormat="false" ht="18.7" hidden="false" customHeight="true" outlineLevel="0" collapsed="false">
      <c r="A203" s="1" t="n">
        <v>202</v>
      </c>
      <c r="B203" s="8" t="str">
        <f aca="false">HYPERLINK("https://mncourtfraud.com/file/27-CR-21-12762.pdf","27-CR-21-12762")</f>
        <v>27-CR-21-12762</v>
      </c>
      <c r="C203" s="9" t="str">
        <f aca="false">HYPERLINK("https://mncourtfraud.com/file/MBH-27.zip","MBH-27.zip")</f>
        <v>MBH-27.zip</v>
      </c>
      <c r="D203" s="2" t="s">
        <v>17</v>
      </c>
      <c r="E203" s="10" t="n">
        <v>45048</v>
      </c>
      <c r="F203" s="2" t="s">
        <v>31</v>
      </c>
      <c r="G203" s="8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203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3" s="1" t="s">
        <v>221</v>
      </c>
      <c r="J203" s="2" t="s">
        <v>231</v>
      </c>
      <c r="K203" s="2" t="s">
        <v>223</v>
      </c>
      <c r="L203" s="2" t="n">
        <v>5295</v>
      </c>
      <c r="M203" s="2" t="s">
        <v>232</v>
      </c>
      <c r="N203" s="2" t="s">
        <v>225</v>
      </c>
      <c r="Q203" s="2" t="n">
        <v>833</v>
      </c>
      <c r="R203" s="2" t="n">
        <v>186</v>
      </c>
    </row>
    <row r="204" customFormat="false" ht="18.7" hidden="false" customHeight="true" outlineLevel="0" collapsed="false">
      <c r="A204" s="1" t="n">
        <v>203</v>
      </c>
      <c r="B204" s="8" t="str">
        <f aca="false">HYPERLINK("https://mncourtfraud.com/file/27-CR-21-12947.pdf","27-CR-21-12947")</f>
        <v>27-CR-21-12947</v>
      </c>
      <c r="C204" s="9" t="str">
        <f aca="false">HYPERLINK("https://mncourtfraud.com/file/MBH-27.zip","MBH-27.zip")</f>
        <v>MBH-27.zip</v>
      </c>
      <c r="D204" s="2" t="s">
        <v>17</v>
      </c>
      <c r="E204" s="10" t="n">
        <v>45048</v>
      </c>
      <c r="F204" s="2" t="s">
        <v>31</v>
      </c>
      <c r="G204" s="8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204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4" s="1" t="s">
        <v>221</v>
      </c>
      <c r="J204" s="2" t="s">
        <v>231</v>
      </c>
      <c r="K204" s="2" t="s">
        <v>223</v>
      </c>
      <c r="L204" s="2" t="n">
        <v>5295</v>
      </c>
      <c r="M204" s="2" t="s">
        <v>232</v>
      </c>
      <c r="N204" s="2" t="s">
        <v>225</v>
      </c>
      <c r="Q204" s="2" t="n">
        <v>833</v>
      </c>
      <c r="R204" s="2" t="n">
        <v>186</v>
      </c>
    </row>
    <row r="205" customFormat="false" ht="18.7" hidden="false" customHeight="true" outlineLevel="0" collapsed="false">
      <c r="A205" s="1" t="n">
        <v>204</v>
      </c>
      <c r="B205" s="8" t="str">
        <f aca="false">HYPERLINK("https://mncourtfraud.com/file/27-CR-21-13144.pdf","27-CR-21-13144")</f>
        <v>27-CR-21-13144</v>
      </c>
      <c r="C205" s="9" t="str">
        <f aca="false">HYPERLINK("https://mncourtfraud.com/file/MBH-27.zip","MBH-27.zip")</f>
        <v>MBH-27.zip</v>
      </c>
      <c r="D205" s="2" t="s">
        <v>17</v>
      </c>
      <c r="E205" s="10" t="n">
        <v>45048</v>
      </c>
      <c r="F205" s="2" t="s">
        <v>31</v>
      </c>
      <c r="G205" s="8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205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5" s="1" t="s">
        <v>221</v>
      </c>
      <c r="J205" s="2" t="s">
        <v>231</v>
      </c>
      <c r="K205" s="2" t="s">
        <v>223</v>
      </c>
      <c r="L205" s="2" t="n">
        <v>5295</v>
      </c>
      <c r="M205" s="2" t="s">
        <v>232</v>
      </c>
      <c r="N205" s="2" t="s">
        <v>225</v>
      </c>
      <c r="Q205" s="2" t="n">
        <v>833</v>
      </c>
      <c r="R205" s="2" t="n">
        <v>186</v>
      </c>
    </row>
    <row r="206" customFormat="false" ht="18.7" hidden="false" customHeight="true" outlineLevel="0" collapsed="false">
      <c r="A206" s="1" t="n">
        <v>205</v>
      </c>
      <c r="B206" s="8" t="str">
        <f aca="false">HYPERLINK("https://mncourtfraud.com/file/27-CR-21-13146.pdf","27-CR-21-13146")</f>
        <v>27-CR-21-13146</v>
      </c>
      <c r="C206" s="9" t="str">
        <f aca="false">HYPERLINK("https://mncourtfraud.com/file/MBH-27.zip","MBH-27.zip")</f>
        <v>MBH-27.zip</v>
      </c>
      <c r="D206" s="2" t="s">
        <v>17</v>
      </c>
      <c r="E206" s="10" t="n">
        <v>45048</v>
      </c>
      <c r="F206" s="2" t="s">
        <v>31</v>
      </c>
      <c r="G206" s="8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06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6" s="1" t="s">
        <v>221</v>
      </c>
      <c r="J206" s="2" t="s">
        <v>231</v>
      </c>
      <c r="K206" s="2" t="s">
        <v>223</v>
      </c>
      <c r="L206" s="2" t="n">
        <v>5295</v>
      </c>
      <c r="M206" s="2" t="s">
        <v>232</v>
      </c>
      <c r="N206" s="2" t="s">
        <v>225</v>
      </c>
      <c r="Q206" s="2" t="n">
        <v>833</v>
      </c>
      <c r="R206" s="2" t="n">
        <v>186</v>
      </c>
    </row>
    <row r="207" customFormat="false" ht="18.7" hidden="false" customHeight="true" outlineLevel="0" collapsed="false">
      <c r="A207" s="1" t="n">
        <v>206</v>
      </c>
      <c r="B207" s="8" t="str">
        <f aca="false">HYPERLINK("https://mncourtfraud.com/file/27-CR-21-13147.pdf","27-CR-21-13147")</f>
        <v>27-CR-21-13147</v>
      </c>
      <c r="C207" s="9" t="str">
        <f aca="false">HYPERLINK("https://mncourtfraud.com/file/MBH-27.zip","MBH-27.zip")</f>
        <v>MBH-27.zip</v>
      </c>
      <c r="D207" s="2" t="s">
        <v>17</v>
      </c>
      <c r="E207" s="10" t="n">
        <v>45048</v>
      </c>
      <c r="F207" s="2" t="s">
        <v>31</v>
      </c>
      <c r="G207" s="8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07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7" s="1" t="s">
        <v>221</v>
      </c>
      <c r="J207" s="2" t="s">
        <v>231</v>
      </c>
      <c r="K207" s="2" t="s">
        <v>223</v>
      </c>
      <c r="L207" s="2" t="n">
        <v>5295</v>
      </c>
      <c r="M207" s="2" t="s">
        <v>232</v>
      </c>
      <c r="N207" s="2" t="s">
        <v>225</v>
      </c>
      <c r="Q207" s="2" t="n">
        <v>833</v>
      </c>
      <c r="R207" s="2" t="n">
        <v>186</v>
      </c>
    </row>
    <row r="208" customFormat="false" ht="18.7" hidden="false" customHeight="true" outlineLevel="0" collapsed="false">
      <c r="A208" s="1" t="n">
        <v>207</v>
      </c>
      <c r="B208" s="8" t="str">
        <f aca="false">HYPERLINK("https://mncourtfraud.com/file/27-CR-21-13150.pdf","27-CR-21-13150")</f>
        <v>27-CR-21-13150</v>
      </c>
      <c r="C208" s="9" t="str">
        <f aca="false">HYPERLINK("https://mncourtfraud.com/file/MBH-27.zip","MBH-27.zip")</f>
        <v>MBH-27.zip</v>
      </c>
      <c r="D208" s="2" t="s">
        <v>17</v>
      </c>
      <c r="E208" s="10" t="n">
        <v>45048</v>
      </c>
      <c r="F208" s="2" t="s">
        <v>31</v>
      </c>
      <c r="G208" s="8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08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8" s="1" t="s">
        <v>221</v>
      </c>
      <c r="J208" s="2" t="s">
        <v>231</v>
      </c>
      <c r="K208" s="2" t="s">
        <v>223</v>
      </c>
      <c r="L208" s="2" t="n">
        <v>5295</v>
      </c>
      <c r="M208" s="2" t="s">
        <v>232</v>
      </c>
      <c r="N208" s="2" t="s">
        <v>225</v>
      </c>
      <c r="Q208" s="2" t="n">
        <v>833</v>
      </c>
      <c r="R208" s="2" t="n">
        <v>186</v>
      </c>
    </row>
    <row r="209" customFormat="false" ht="18.7" hidden="false" customHeight="true" outlineLevel="0" collapsed="false">
      <c r="A209" s="1" t="n">
        <v>208</v>
      </c>
      <c r="B209" s="8" t="str">
        <f aca="false">HYPERLINK("https://mncourtfraud.com/file/27-CR-21-23724.pdf","27-CR-21-23724")</f>
        <v>27-CR-21-23724</v>
      </c>
      <c r="C209" s="9" t="str">
        <f aca="false">HYPERLINK("https://mncourtfraud.com/file/MBH-27.zip","MBH-27.zip")</f>
        <v>MBH-27.zip</v>
      </c>
      <c r="D209" s="2" t="s">
        <v>17</v>
      </c>
      <c r="E209" s="10" t="n">
        <v>45048</v>
      </c>
      <c r="F209" s="2" t="s">
        <v>31</v>
      </c>
      <c r="G209" s="8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09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9" s="1" t="s">
        <v>221</v>
      </c>
      <c r="J209" s="2" t="s">
        <v>231</v>
      </c>
      <c r="K209" s="2" t="s">
        <v>223</v>
      </c>
      <c r="L209" s="2" t="n">
        <v>5295</v>
      </c>
      <c r="M209" s="2" t="s">
        <v>232</v>
      </c>
      <c r="N209" s="2" t="s">
        <v>225</v>
      </c>
      <c r="Q209" s="2" t="n">
        <v>833</v>
      </c>
      <c r="R209" s="2" t="n">
        <v>186</v>
      </c>
    </row>
    <row r="210" customFormat="false" ht="18.7" hidden="false" customHeight="true" outlineLevel="0" collapsed="false">
      <c r="A210" s="1" t="n">
        <v>209</v>
      </c>
      <c r="B210" s="8" t="str">
        <f aca="false">HYPERLINK("https://mncourtfraud.com/file/27-CR-22-3864.pdf","27-CR-22-3864")</f>
        <v>27-CR-22-3864</v>
      </c>
      <c r="C210" s="9" t="str">
        <f aca="false">HYPERLINK("https://mncourtfraud.com/file/MBH-27.zip","MBH-27.zip")</f>
        <v>MBH-27.zip</v>
      </c>
      <c r="D210" s="2" t="s">
        <v>17</v>
      </c>
      <c r="E210" s="10" t="n">
        <v>45048</v>
      </c>
      <c r="F210" s="2" t="s">
        <v>31</v>
      </c>
      <c r="G210" s="8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10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0" s="1" t="s">
        <v>221</v>
      </c>
      <c r="J210" s="2" t="s">
        <v>231</v>
      </c>
      <c r="K210" s="2" t="s">
        <v>223</v>
      </c>
      <c r="L210" s="2" t="n">
        <v>5295</v>
      </c>
      <c r="M210" s="2" t="s">
        <v>232</v>
      </c>
      <c r="N210" s="2" t="s">
        <v>225</v>
      </c>
      <c r="Q210" s="2" t="n">
        <v>833</v>
      </c>
      <c r="R210" s="2" t="n">
        <v>186</v>
      </c>
    </row>
    <row r="211" customFormat="false" ht="18.7" hidden="false" customHeight="true" outlineLevel="0" collapsed="false">
      <c r="A211" s="1" t="n">
        <v>210</v>
      </c>
      <c r="B211" s="8" t="str">
        <f aca="false">HYPERLINK("https://mncourtfraud.com/file/27-CR-22-8126.pdf","27-CR-22-8126")</f>
        <v>27-CR-22-8126</v>
      </c>
      <c r="C211" s="9" t="str">
        <f aca="false">HYPERLINK("https://mncourtfraud.com/file/MBH-27.zip","MBH-27.zip")</f>
        <v>MBH-27.zip</v>
      </c>
      <c r="D211" s="2" t="s">
        <v>17</v>
      </c>
      <c r="E211" s="10" t="n">
        <v>45048</v>
      </c>
      <c r="F211" s="2" t="s">
        <v>31</v>
      </c>
      <c r="G211" s="8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1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1" s="1" t="s">
        <v>221</v>
      </c>
      <c r="J211" s="2" t="s">
        <v>231</v>
      </c>
      <c r="K211" s="2" t="s">
        <v>223</v>
      </c>
      <c r="L211" s="2" t="n">
        <v>5295</v>
      </c>
      <c r="M211" s="2" t="s">
        <v>232</v>
      </c>
      <c r="N211" s="2" t="s">
        <v>225</v>
      </c>
      <c r="Q211" s="2" t="n">
        <v>833</v>
      </c>
      <c r="R211" s="2" t="n">
        <v>186</v>
      </c>
    </row>
    <row r="212" customFormat="false" ht="18.7" hidden="false" customHeight="true" outlineLevel="0" collapsed="false">
      <c r="A212" s="1" t="n">
        <v>211</v>
      </c>
      <c r="B212" s="8" t="str">
        <f aca="false">HYPERLINK("https://mncourtfraud.com/file/27-CR-22-8378.pdf","27-CR-22-8378")</f>
        <v>27-CR-22-8378</v>
      </c>
      <c r="C212" s="9" t="str">
        <f aca="false">HYPERLINK("https://mncourtfraud.com/file/MBH-27.zip","MBH-27.zip")</f>
        <v>MBH-27.zip</v>
      </c>
      <c r="D212" s="2" t="s">
        <v>17</v>
      </c>
      <c r="E212" s="10" t="n">
        <v>45048</v>
      </c>
      <c r="F212" s="2" t="s">
        <v>31</v>
      </c>
      <c r="G212" s="8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2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2" s="1" t="s">
        <v>221</v>
      </c>
      <c r="J212" s="2" t="s">
        <v>231</v>
      </c>
      <c r="K212" s="2" t="s">
        <v>223</v>
      </c>
      <c r="L212" s="2" t="n">
        <v>5295</v>
      </c>
      <c r="M212" s="2" t="s">
        <v>232</v>
      </c>
      <c r="N212" s="2" t="s">
        <v>225</v>
      </c>
      <c r="Q212" s="2" t="n">
        <v>833</v>
      </c>
      <c r="R212" s="2" t="n">
        <v>186</v>
      </c>
    </row>
    <row r="213" customFormat="false" ht="18.7" hidden="false" customHeight="true" outlineLevel="0" collapsed="false">
      <c r="A213" s="1" t="n">
        <v>212</v>
      </c>
      <c r="B213" s="8" t="str">
        <f aca="false">HYPERLINK("https://mncourtfraud.com/file/27-CR-22-9930.pdf","27-CR-22-9930")</f>
        <v>27-CR-22-9930</v>
      </c>
      <c r="C213" s="9" t="str">
        <f aca="false">HYPERLINK("https://mncourtfraud.com/file/MBH-27.zip","MBH-27.zip")</f>
        <v>MBH-27.zip</v>
      </c>
      <c r="D213" s="2" t="s">
        <v>17</v>
      </c>
      <c r="E213" s="10" t="n">
        <v>45048</v>
      </c>
      <c r="F213" s="2" t="s">
        <v>31</v>
      </c>
      <c r="G213" s="8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13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3" s="1" t="s">
        <v>221</v>
      </c>
      <c r="J213" s="2" t="s">
        <v>231</v>
      </c>
      <c r="K213" s="2" t="s">
        <v>223</v>
      </c>
      <c r="L213" s="2" t="n">
        <v>5295</v>
      </c>
      <c r="M213" s="2" t="s">
        <v>232</v>
      </c>
      <c r="N213" s="2" t="s">
        <v>225</v>
      </c>
      <c r="Q213" s="2" t="n">
        <v>833</v>
      </c>
      <c r="R213" s="2" t="n">
        <v>186</v>
      </c>
    </row>
    <row r="214" customFormat="false" ht="18.7" hidden="false" customHeight="true" outlineLevel="0" collapsed="false">
      <c r="A214" s="1" t="n">
        <v>213</v>
      </c>
      <c r="B214" s="8" t="str">
        <f aca="false">HYPERLINK("https://mncourtfraud.com/file/27-CR-22-11847.pdf","27-CR-22-11847")</f>
        <v>27-CR-22-11847</v>
      </c>
      <c r="C214" s="9" t="str">
        <f aca="false">HYPERLINK("https://mncourtfraud.com/file/MBH-27.zip","MBH-27.zip")</f>
        <v>MBH-27.zip</v>
      </c>
      <c r="D214" s="2" t="s">
        <v>17</v>
      </c>
      <c r="E214" s="10" t="n">
        <v>45048</v>
      </c>
      <c r="F214" s="2" t="s">
        <v>31</v>
      </c>
      <c r="G214" s="8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214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4" s="1" t="s">
        <v>221</v>
      </c>
      <c r="J214" s="2" t="s">
        <v>231</v>
      </c>
      <c r="K214" s="2" t="s">
        <v>223</v>
      </c>
      <c r="L214" s="2" t="n">
        <v>5295</v>
      </c>
      <c r="M214" s="2" t="s">
        <v>232</v>
      </c>
      <c r="N214" s="2" t="s">
        <v>225</v>
      </c>
      <c r="Q214" s="2" t="n">
        <v>833</v>
      </c>
      <c r="R214" s="2" t="n">
        <v>186</v>
      </c>
    </row>
    <row r="215" customFormat="false" ht="18.7" hidden="false" customHeight="true" outlineLevel="0" collapsed="false">
      <c r="A215" s="1" t="n">
        <v>214</v>
      </c>
      <c r="B215" s="8" t="str">
        <f aca="false">HYPERLINK("https://mncourtfraud.com/file/27-CR-22-12695.pdf","27-CR-22-12695")</f>
        <v>27-CR-22-12695</v>
      </c>
      <c r="C215" s="9" t="str">
        <f aca="false">HYPERLINK("https://mncourtfraud.com/file/MBH-27.zip","MBH-27.zip")</f>
        <v>MBH-27.zip</v>
      </c>
      <c r="D215" s="2" t="s">
        <v>17</v>
      </c>
      <c r="E215" s="10" t="n">
        <v>45048</v>
      </c>
      <c r="F215" s="2" t="s">
        <v>31</v>
      </c>
      <c r="G215" s="8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215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5" s="1" t="s">
        <v>221</v>
      </c>
      <c r="J215" s="2" t="s">
        <v>231</v>
      </c>
      <c r="K215" s="2" t="s">
        <v>223</v>
      </c>
      <c r="L215" s="2" t="n">
        <v>5295</v>
      </c>
      <c r="M215" s="2" t="s">
        <v>232</v>
      </c>
      <c r="N215" s="2" t="s">
        <v>225</v>
      </c>
      <c r="Q215" s="2" t="n">
        <v>833</v>
      </c>
      <c r="R215" s="2" t="n">
        <v>186</v>
      </c>
    </row>
    <row r="216" customFormat="false" ht="18.7" hidden="false" customHeight="true" outlineLevel="0" collapsed="false">
      <c r="A216" s="1" t="n">
        <v>215</v>
      </c>
      <c r="B216" s="8" t="str">
        <f aca="false">HYPERLINK("https://mncourtfraud.com/file/27-CR-22-13797.pdf","27-CR-22-13797")</f>
        <v>27-CR-22-13797</v>
      </c>
      <c r="C216" s="9" t="str">
        <f aca="false">HYPERLINK("https://mncourtfraud.com/file/MBH-27.zip","MBH-27.zip")</f>
        <v>MBH-27.zip</v>
      </c>
      <c r="D216" s="2" t="s">
        <v>17</v>
      </c>
      <c r="E216" s="10" t="n">
        <v>45048</v>
      </c>
      <c r="F216" s="2" t="s">
        <v>31</v>
      </c>
      <c r="G216" s="8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216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6" s="1" t="s">
        <v>221</v>
      </c>
      <c r="J216" s="2" t="s">
        <v>231</v>
      </c>
      <c r="K216" s="2" t="s">
        <v>223</v>
      </c>
      <c r="L216" s="2" t="n">
        <v>5295</v>
      </c>
      <c r="M216" s="2" t="s">
        <v>232</v>
      </c>
      <c r="N216" s="2" t="s">
        <v>225</v>
      </c>
      <c r="Q216" s="2" t="n">
        <v>833</v>
      </c>
      <c r="R216" s="2" t="n">
        <v>186</v>
      </c>
    </row>
    <row r="217" customFormat="false" ht="18.7" hidden="false" customHeight="true" outlineLevel="0" collapsed="false">
      <c r="A217" s="1" t="n">
        <v>216</v>
      </c>
      <c r="B217" s="8" t="str">
        <f aca="false">HYPERLINK("https://mncourtfraud.com/file/27-CR-22-25069.pdf","27-CR-22-25069")</f>
        <v>27-CR-22-25069</v>
      </c>
      <c r="C217" s="9" t="str">
        <f aca="false">HYPERLINK("https://mncourtfraud.com/file/MBH-27.zip","MBH-27.zip")</f>
        <v>MBH-27.zip</v>
      </c>
      <c r="D217" s="2" t="s">
        <v>17</v>
      </c>
      <c r="E217" s="10" t="n">
        <v>45048</v>
      </c>
      <c r="F217" s="2" t="s">
        <v>31</v>
      </c>
      <c r="G217" s="8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17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7" s="1" t="s">
        <v>221</v>
      </c>
      <c r="J217" s="2" t="s">
        <v>231</v>
      </c>
      <c r="K217" s="2" t="s">
        <v>223</v>
      </c>
      <c r="L217" s="2" t="n">
        <v>5295</v>
      </c>
      <c r="M217" s="2" t="s">
        <v>232</v>
      </c>
      <c r="N217" s="2" t="s">
        <v>225</v>
      </c>
      <c r="Q217" s="2" t="n">
        <v>833</v>
      </c>
      <c r="R217" s="2" t="n">
        <v>186</v>
      </c>
    </row>
    <row r="218" customFormat="false" ht="18.7" hidden="false" customHeight="true" outlineLevel="0" collapsed="false">
      <c r="A218" s="1" t="n">
        <v>217</v>
      </c>
      <c r="B218" s="8" t="str">
        <f aca="false">HYPERLINK("https://mncourtfraud.com/file/27-CR-23-1583.pdf","27-CR-23-1583")</f>
        <v>27-CR-23-1583</v>
      </c>
      <c r="C218" s="9" t="str">
        <f aca="false">HYPERLINK("https://mncourtfraud.com/file/MBH-27.zip","MBH-27.zip")</f>
        <v>MBH-27.zip</v>
      </c>
      <c r="D218" s="2" t="s">
        <v>17</v>
      </c>
      <c r="E218" s="10" t="n">
        <v>45048</v>
      </c>
      <c r="F218" s="2" t="s">
        <v>31</v>
      </c>
      <c r="G218" s="8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18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8" s="1" t="s">
        <v>221</v>
      </c>
      <c r="J218" s="2" t="s">
        <v>231</v>
      </c>
      <c r="K218" s="2" t="s">
        <v>223</v>
      </c>
      <c r="L218" s="2" t="n">
        <v>5295</v>
      </c>
      <c r="M218" s="2" t="s">
        <v>232</v>
      </c>
      <c r="N218" s="2" t="s">
        <v>225</v>
      </c>
      <c r="Q218" s="2" t="n">
        <v>833</v>
      </c>
      <c r="R218" s="2" t="n">
        <v>186</v>
      </c>
    </row>
    <row r="219" customFormat="false" ht="18.7" hidden="false" customHeight="true" outlineLevel="0" collapsed="false">
      <c r="A219" s="1" t="n">
        <v>218</v>
      </c>
      <c r="B219" s="8" t="str">
        <f aca="false">HYPERLINK("https://mncourtfraud.com/file/27-CR-23-4900.pdf","27-CR-23-4900")</f>
        <v>27-CR-23-4900</v>
      </c>
      <c r="C219" s="9" t="str">
        <f aca="false">HYPERLINK("https://mncourtfraud.com/file/MBH-27.zip","MBH-27.zip")</f>
        <v>MBH-27.zip</v>
      </c>
      <c r="D219" s="2" t="s">
        <v>17</v>
      </c>
      <c r="E219" s="10" t="n">
        <v>45048</v>
      </c>
      <c r="F219" s="2" t="s">
        <v>31</v>
      </c>
      <c r="G219" s="8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19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9" s="1" t="s">
        <v>221</v>
      </c>
      <c r="J219" s="2" t="s">
        <v>231</v>
      </c>
      <c r="K219" s="2" t="s">
        <v>223</v>
      </c>
      <c r="L219" s="2" t="n">
        <v>5295</v>
      </c>
      <c r="M219" s="2" t="s">
        <v>232</v>
      </c>
      <c r="N219" s="2" t="s">
        <v>225</v>
      </c>
      <c r="Q219" s="2" t="n">
        <v>833</v>
      </c>
      <c r="R219" s="2" t="n">
        <v>186</v>
      </c>
    </row>
    <row r="220" customFormat="false" ht="18.7" hidden="false" customHeight="true" outlineLevel="0" collapsed="false">
      <c r="A220" s="1" t="n">
        <v>219</v>
      </c>
      <c r="B220" s="8" t="str">
        <f aca="false">HYPERLINK("https://mncourtfraud.com/file/27-CR-23-4904.pdf","27-CR-23-4904")</f>
        <v>27-CR-23-4904</v>
      </c>
      <c r="C220" s="9" t="str">
        <f aca="false">HYPERLINK("https://mncourtfraud.com/file/MBH-27.zip","MBH-27.zip")</f>
        <v>MBH-27.zip</v>
      </c>
      <c r="D220" s="2" t="s">
        <v>17</v>
      </c>
      <c r="E220" s="10" t="n">
        <v>45048</v>
      </c>
      <c r="F220" s="2" t="s">
        <v>31</v>
      </c>
      <c r="G220" s="8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0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0" s="1" t="s">
        <v>221</v>
      </c>
      <c r="J220" s="2" t="s">
        <v>231</v>
      </c>
      <c r="K220" s="2" t="s">
        <v>223</v>
      </c>
      <c r="L220" s="2" t="n">
        <v>5295</v>
      </c>
      <c r="M220" s="2" t="s">
        <v>232</v>
      </c>
      <c r="N220" s="2" t="s">
        <v>225</v>
      </c>
      <c r="Q220" s="2" t="n">
        <v>833</v>
      </c>
      <c r="R220" s="2" t="n">
        <v>186</v>
      </c>
    </row>
    <row r="221" customFormat="false" ht="18.7" hidden="false" customHeight="true" outlineLevel="0" collapsed="false">
      <c r="A221" s="1" t="n">
        <v>220</v>
      </c>
      <c r="B221" s="8" t="str">
        <f aca="false">HYPERLINK("https://mncourtfraud.com/file/27-CR-23-7087.pdf","27-CR-23-7087")</f>
        <v>27-CR-23-7087</v>
      </c>
      <c r="C221" s="9" t="str">
        <f aca="false">HYPERLINK("https://mncourtfraud.com/file/MBH-27.zip","MBH-27.zip")</f>
        <v>MBH-27.zip</v>
      </c>
      <c r="D221" s="2" t="s">
        <v>17</v>
      </c>
      <c r="E221" s="10" t="n">
        <v>45048</v>
      </c>
      <c r="F221" s="2" t="s">
        <v>31</v>
      </c>
      <c r="G221" s="8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1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1" s="1" t="s">
        <v>221</v>
      </c>
      <c r="J221" s="2" t="s">
        <v>231</v>
      </c>
      <c r="K221" s="2" t="s">
        <v>223</v>
      </c>
      <c r="L221" s="2" t="n">
        <v>5295</v>
      </c>
      <c r="M221" s="2" t="s">
        <v>232</v>
      </c>
      <c r="N221" s="2" t="s">
        <v>225</v>
      </c>
      <c r="Q221" s="2" t="n">
        <v>833</v>
      </c>
      <c r="R221" s="2" t="n">
        <v>186</v>
      </c>
    </row>
    <row r="222" customFormat="false" ht="18.7" hidden="false" customHeight="true" outlineLevel="0" collapsed="false">
      <c r="A222" s="1" t="n">
        <v>221</v>
      </c>
      <c r="B222" s="8" t="str">
        <f aca="false">HYPERLINK("https://mncourtfraud.com/file/27-CR-23-7088.pdf","27-CR-23-7088")</f>
        <v>27-CR-23-7088</v>
      </c>
      <c r="C222" s="9" t="str">
        <f aca="false">HYPERLINK("https://mncourtfraud.com/file/MBH-27.zip","MBH-27.zip")</f>
        <v>MBH-27.zip</v>
      </c>
      <c r="D222" s="2" t="s">
        <v>17</v>
      </c>
      <c r="E222" s="10" t="n">
        <v>45048</v>
      </c>
      <c r="F222" s="2" t="s">
        <v>31</v>
      </c>
      <c r="G222" s="8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22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2" s="1" t="s">
        <v>221</v>
      </c>
      <c r="J222" s="2" t="s">
        <v>231</v>
      </c>
      <c r="K222" s="2" t="s">
        <v>223</v>
      </c>
      <c r="L222" s="2" t="n">
        <v>5295</v>
      </c>
      <c r="M222" s="2" t="s">
        <v>232</v>
      </c>
      <c r="N222" s="2" t="s">
        <v>225</v>
      </c>
      <c r="Q222" s="2" t="n">
        <v>833</v>
      </c>
      <c r="R222" s="2" t="n">
        <v>186</v>
      </c>
    </row>
    <row r="223" customFormat="false" ht="18.7" hidden="false" customHeight="true" outlineLevel="0" collapsed="false">
      <c r="A223" s="1" t="n">
        <v>222</v>
      </c>
      <c r="B223" s="8" t="str">
        <f aca="false">HYPERLINK("https://mncourtfraud.com/file/27-CR-23-7089.pdf","27-CR-23-7089")</f>
        <v>27-CR-23-7089</v>
      </c>
      <c r="C223" s="9" t="str">
        <f aca="false">HYPERLINK("https://mncourtfraud.com/file/MBH-27.zip","MBH-27.zip")</f>
        <v>MBH-27.zip</v>
      </c>
      <c r="D223" s="2" t="s">
        <v>17</v>
      </c>
      <c r="E223" s="10" t="n">
        <v>45048</v>
      </c>
      <c r="F223" s="2" t="s">
        <v>31</v>
      </c>
      <c r="G223" s="8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23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3" s="1" t="s">
        <v>221</v>
      </c>
      <c r="J223" s="2" t="s">
        <v>231</v>
      </c>
      <c r="K223" s="2" t="s">
        <v>223</v>
      </c>
      <c r="L223" s="2" t="n">
        <v>5295</v>
      </c>
      <c r="M223" s="2" t="s">
        <v>232</v>
      </c>
      <c r="N223" s="2" t="s">
        <v>225</v>
      </c>
      <c r="Q223" s="2" t="n">
        <v>833</v>
      </c>
      <c r="R223" s="2" t="n">
        <v>186</v>
      </c>
    </row>
    <row r="224" customFormat="false" ht="18.7" hidden="false" customHeight="true" outlineLevel="0" collapsed="false">
      <c r="A224" s="1" t="n">
        <v>223</v>
      </c>
      <c r="B224" s="8" t="str">
        <f aca="false">HYPERLINK("https://mncourtfraud.com/file/27-CR-23-7275.pdf","27-CR-23-7275")</f>
        <v>27-CR-23-7275</v>
      </c>
      <c r="C224" s="9" t="str">
        <f aca="false">HYPERLINK("https://mncourtfraud.com/file/MBH-27.zip","MBH-27.zip")</f>
        <v>MBH-27.zip</v>
      </c>
      <c r="D224" s="2" t="s">
        <v>17</v>
      </c>
      <c r="E224" s="10" t="n">
        <v>45048</v>
      </c>
      <c r="F224" s="2" t="s">
        <v>31</v>
      </c>
      <c r="G224" s="8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24" s="8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4" s="1" t="s">
        <v>221</v>
      </c>
      <c r="J224" s="2" t="s">
        <v>231</v>
      </c>
      <c r="K224" s="2" t="s">
        <v>223</v>
      </c>
      <c r="L224" s="2" t="n">
        <v>5295</v>
      </c>
      <c r="M224" s="2" t="s">
        <v>232</v>
      </c>
      <c r="N224" s="2" t="s">
        <v>225</v>
      </c>
      <c r="Q224" s="2" t="n">
        <v>833</v>
      </c>
      <c r="R224" s="2" t="n">
        <v>186</v>
      </c>
    </row>
    <row r="225" customFormat="false" ht="18.7" hidden="false" customHeight="true" outlineLevel="0" collapsed="false">
      <c r="A225" s="1" t="n">
        <v>224</v>
      </c>
      <c r="B225" s="8" t="str">
        <f aca="false">HYPERLINK("https://mncourtfraud.com/file/27-CR-20-2581.pdf","27-CR-20-2581")</f>
        <v>27-CR-20-2581</v>
      </c>
      <c r="C225" s="9" t="str">
        <f aca="false">HYPERLINK("https://mncourtfraud.com/file/MBH-27.zip","MBH-27.zip")</f>
        <v>MBH-27.zip</v>
      </c>
      <c r="D225" s="2" t="s">
        <v>17</v>
      </c>
      <c r="E225" s="10" t="n">
        <v>45048</v>
      </c>
      <c r="F225" s="2" t="s">
        <v>31</v>
      </c>
      <c r="G225" s="8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225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5" s="1" t="s">
        <v>221</v>
      </c>
      <c r="J225" s="2" t="s">
        <v>233</v>
      </c>
      <c r="K225" s="2" t="s">
        <v>223</v>
      </c>
      <c r="L225" s="2" t="n">
        <v>3442</v>
      </c>
      <c r="M225" s="2" t="s">
        <v>234</v>
      </c>
      <c r="N225" s="2" t="s">
        <v>225</v>
      </c>
      <c r="Q225" s="2" t="n">
        <v>857</v>
      </c>
      <c r="R225" s="2" t="n">
        <v>184</v>
      </c>
    </row>
    <row r="226" customFormat="false" ht="18.7" hidden="false" customHeight="true" outlineLevel="0" collapsed="false">
      <c r="A226" s="1" t="n">
        <v>225</v>
      </c>
      <c r="B226" s="8" t="str">
        <f aca="false">HYPERLINK("https://mncourtfraud.com/file/27-CR-20-5618.pdf","27-CR-20-5618")</f>
        <v>27-CR-20-5618</v>
      </c>
      <c r="C226" s="9" t="str">
        <f aca="false">HYPERLINK("https://mncourtfraud.com/file/MBH-27.zip","MBH-27.zip")</f>
        <v>MBH-27.zip</v>
      </c>
      <c r="D226" s="2" t="s">
        <v>17</v>
      </c>
      <c r="E226" s="10" t="n">
        <v>45048</v>
      </c>
      <c r="F226" s="2" t="s">
        <v>31</v>
      </c>
      <c r="G226" s="8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226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6" s="1" t="s">
        <v>221</v>
      </c>
      <c r="J226" s="2" t="s">
        <v>233</v>
      </c>
      <c r="K226" s="2" t="s">
        <v>223</v>
      </c>
      <c r="L226" s="2" t="n">
        <v>3442</v>
      </c>
      <c r="M226" s="2" t="s">
        <v>234</v>
      </c>
      <c r="N226" s="2" t="s">
        <v>225</v>
      </c>
      <c r="Q226" s="2" t="n">
        <v>857</v>
      </c>
      <c r="R226" s="2" t="n">
        <v>184</v>
      </c>
    </row>
    <row r="227" customFormat="false" ht="18.7" hidden="false" customHeight="true" outlineLevel="0" collapsed="false">
      <c r="A227" s="1" t="n">
        <v>226</v>
      </c>
      <c r="B227" s="8" t="str">
        <f aca="false">HYPERLINK("https://mncourtfraud.com/file/27-CR-20-25524.pdf","27-CR-20-25524")</f>
        <v>27-CR-20-25524</v>
      </c>
      <c r="C227" s="9" t="str">
        <f aca="false">HYPERLINK("https://mncourtfraud.com/file/MBH-27.zip","MBH-27.zip")</f>
        <v>MBH-27.zip</v>
      </c>
      <c r="D227" s="2" t="s">
        <v>17</v>
      </c>
      <c r="E227" s="10" t="n">
        <v>45048</v>
      </c>
      <c r="F227" s="2" t="s">
        <v>31</v>
      </c>
      <c r="G227" s="8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227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7" s="1" t="s">
        <v>221</v>
      </c>
      <c r="J227" s="2" t="s">
        <v>233</v>
      </c>
      <c r="K227" s="2" t="s">
        <v>223</v>
      </c>
      <c r="L227" s="2" t="n">
        <v>3442</v>
      </c>
      <c r="M227" s="2" t="s">
        <v>234</v>
      </c>
      <c r="N227" s="2" t="s">
        <v>225</v>
      </c>
      <c r="Q227" s="2" t="n">
        <v>857</v>
      </c>
      <c r="R227" s="2" t="n">
        <v>184</v>
      </c>
    </row>
    <row r="228" customFormat="false" ht="18.7" hidden="false" customHeight="true" outlineLevel="0" collapsed="false">
      <c r="A228" s="1" t="n">
        <v>227</v>
      </c>
      <c r="B228" s="8" t="str">
        <f aca="false">HYPERLINK("https://mncourtfraud.com/file/27-CR-21-12714.pdf","27-CR-21-12714")</f>
        <v>27-CR-21-12714</v>
      </c>
      <c r="C228" s="9" t="str">
        <f aca="false">HYPERLINK("https://mncourtfraud.com/file/MBH-27.zip","MBH-27.zip")</f>
        <v>MBH-27.zip</v>
      </c>
      <c r="D228" s="2" t="s">
        <v>17</v>
      </c>
      <c r="E228" s="10" t="n">
        <v>45048</v>
      </c>
      <c r="F228" s="2" t="s">
        <v>31</v>
      </c>
      <c r="G228" s="8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228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8" s="1" t="s">
        <v>221</v>
      </c>
      <c r="J228" s="2" t="s">
        <v>233</v>
      </c>
      <c r="K228" s="2" t="s">
        <v>223</v>
      </c>
      <c r="L228" s="2" t="n">
        <v>3442</v>
      </c>
      <c r="M228" s="2" t="s">
        <v>234</v>
      </c>
      <c r="N228" s="2" t="s">
        <v>225</v>
      </c>
      <c r="Q228" s="2" t="n">
        <v>857</v>
      </c>
      <c r="R228" s="2" t="n">
        <v>184</v>
      </c>
    </row>
    <row r="229" customFormat="false" ht="18.7" hidden="false" customHeight="true" outlineLevel="0" collapsed="false">
      <c r="A229" s="1" t="n">
        <v>228</v>
      </c>
      <c r="B229" s="8" t="str">
        <f aca="false">HYPERLINK("https://mncourtfraud.com/file/27-CR-21-12749.pdf","27-CR-21-12749")</f>
        <v>27-CR-21-12749</v>
      </c>
      <c r="C229" s="9" t="str">
        <f aca="false">HYPERLINK("https://mncourtfraud.com/file/MBH-27.zip","MBH-27.zip")</f>
        <v>MBH-27.zip</v>
      </c>
      <c r="D229" s="2" t="s">
        <v>17</v>
      </c>
      <c r="E229" s="10" t="n">
        <v>45048</v>
      </c>
      <c r="F229" s="2" t="s">
        <v>31</v>
      </c>
      <c r="G229" s="8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229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9" s="1" t="s">
        <v>221</v>
      </c>
      <c r="J229" s="2" t="s">
        <v>233</v>
      </c>
      <c r="K229" s="2" t="s">
        <v>223</v>
      </c>
      <c r="L229" s="2" t="n">
        <v>3442</v>
      </c>
      <c r="M229" s="2" t="s">
        <v>234</v>
      </c>
      <c r="N229" s="2" t="s">
        <v>225</v>
      </c>
      <c r="Q229" s="2" t="n">
        <v>857</v>
      </c>
      <c r="R229" s="2" t="n">
        <v>184</v>
      </c>
    </row>
    <row r="230" customFormat="false" ht="18.7" hidden="false" customHeight="true" outlineLevel="0" collapsed="false">
      <c r="A230" s="1" t="n">
        <v>229</v>
      </c>
      <c r="B230" s="8" t="str">
        <f aca="false">HYPERLINK("https://mncourtfraud.com/file/27-CR-21-12762.pdf","27-CR-21-12762")</f>
        <v>27-CR-21-12762</v>
      </c>
      <c r="C230" s="9" t="str">
        <f aca="false">HYPERLINK("https://mncourtfraud.com/file/MBH-27.zip","MBH-27.zip")</f>
        <v>MBH-27.zip</v>
      </c>
      <c r="D230" s="2" t="s">
        <v>17</v>
      </c>
      <c r="E230" s="10" t="n">
        <v>45048</v>
      </c>
      <c r="F230" s="2" t="s">
        <v>31</v>
      </c>
      <c r="G230" s="8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230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0" s="1" t="s">
        <v>221</v>
      </c>
      <c r="J230" s="2" t="s">
        <v>233</v>
      </c>
      <c r="K230" s="2" t="s">
        <v>223</v>
      </c>
      <c r="L230" s="2" t="n">
        <v>3442</v>
      </c>
      <c r="M230" s="2" t="s">
        <v>234</v>
      </c>
      <c r="N230" s="2" t="s">
        <v>225</v>
      </c>
      <c r="Q230" s="2" t="n">
        <v>857</v>
      </c>
      <c r="R230" s="2" t="n">
        <v>184</v>
      </c>
    </row>
    <row r="231" customFormat="false" ht="18.7" hidden="false" customHeight="true" outlineLevel="0" collapsed="false">
      <c r="A231" s="1" t="n">
        <v>230</v>
      </c>
      <c r="B231" s="8" t="str">
        <f aca="false">HYPERLINK("https://mncourtfraud.com/file/27-CR-21-12947.pdf","27-CR-21-12947")</f>
        <v>27-CR-21-12947</v>
      </c>
      <c r="C231" s="9" t="str">
        <f aca="false">HYPERLINK("https://mncourtfraud.com/file/MBH-27.zip","MBH-27.zip")</f>
        <v>MBH-27.zip</v>
      </c>
      <c r="D231" s="2" t="s">
        <v>17</v>
      </c>
      <c r="E231" s="10" t="n">
        <v>45048</v>
      </c>
      <c r="F231" s="2" t="s">
        <v>31</v>
      </c>
      <c r="G231" s="8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231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1" s="1" t="s">
        <v>221</v>
      </c>
      <c r="J231" s="2" t="s">
        <v>233</v>
      </c>
      <c r="K231" s="2" t="s">
        <v>223</v>
      </c>
      <c r="L231" s="2" t="n">
        <v>3442</v>
      </c>
      <c r="M231" s="2" t="s">
        <v>234</v>
      </c>
      <c r="N231" s="2" t="s">
        <v>225</v>
      </c>
      <c r="Q231" s="2" t="n">
        <v>857</v>
      </c>
      <c r="R231" s="2" t="n">
        <v>184</v>
      </c>
    </row>
    <row r="232" customFormat="false" ht="18.7" hidden="false" customHeight="true" outlineLevel="0" collapsed="false">
      <c r="A232" s="1" t="n">
        <v>231</v>
      </c>
      <c r="B232" s="8" t="str">
        <f aca="false">HYPERLINK("https://mncourtfraud.com/file/27-CR-21-13144.pdf","27-CR-21-13144")</f>
        <v>27-CR-21-13144</v>
      </c>
      <c r="C232" s="9" t="str">
        <f aca="false">HYPERLINK("https://mncourtfraud.com/file/MBH-27.zip","MBH-27.zip")</f>
        <v>MBH-27.zip</v>
      </c>
      <c r="D232" s="2" t="s">
        <v>17</v>
      </c>
      <c r="E232" s="10" t="n">
        <v>45048</v>
      </c>
      <c r="F232" s="2" t="s">
        <v>31</v>
      </c>
      <c r="G232" s="8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232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2" s="1" t="s">
        <v>221</v>
      </c>
      <c r="J232" s="2" t="s">
        <v>233</v>
      </c>
      <c r="K232" s="2" t="s">
        <v>223</v>
      </c>
      <c r="L232" s="2" t="n">
        <v>3442</v>
      </c>
      <c r="M232" s="2" t="s">
        <v>234</v>
      </c>
      <c r="N232" s="2" t="s">
        <v>225</v>
      </c>
      <c r="Q232" s="2" t="n">
        <v>857</v>
      </c>
      <c r="R232" s="2" t="n">
        <v>184</v>
      </c>
    </row>
    <row r="233" customFormat="false" ht="18.7" hidden="false" customHeight="true" outlineLevel="0" collapsed="false">
      <c r="A233" s="1" t="n">
        <v>232</v>
      </c>
      <c r="B233" s="8" t="str">
        <f aca="false">HYPERLINK("https://mncourtfraud.com/file/27-CR-21-13146.pdf","27-CR-21-13146")</f>
        <v>27-CR-21-13146</v>
      </c>
      <c r="C233" s="9" t="str">
        <f aca="false">HYPERLINK("https://mncourtfraud.com/file/MBH-27.zip","MBH-27.zip")</f>
        <v>MBH-27.zip</v>
      </c>
      <c r="D233" s="2" t="s">
        <v>17</v>
      </c>
      <c r="E233" s="10" t="n">
        <v>45048</v>
      </c>
      <c r="F233" s="2" t="s">
        <v>31</v>
      </c>
      <c r="G233" s="8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33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3" s="1" t="s">
        <v>221</v>
      </c>
      <c r="J233" s="2" t="s">
        <v>233</v>
      </c>
      <c r="K233" s="2" t="s">
        <v>223</v>
      </c>
      <c r="L233" s="2" t="n">
        <v>3442</v>
      </c>
      <c r="M233" s="2" t="s">
        <v>234</v>
      </c>
      <c r="N233" s="2" t="s">
        <v>225</v>
      </c>
      <c r="Q233" s="2" t="n">
        <v>857</v>
      </c>
      <c r="R233" s="2" t="n">
        <v>184</v>
      </c>
    </row>
    <row r="234" customFormat="false" ht="18.7" hidden="false" customHeight="true" outlineLevel="0" collapsed="false">
      <c r="A234" s="1" t="n">
        <v>233</v>
      </c>
      <c r="B234" s="8" t="str">
        <f aca="false">HYPERLINK("https://mncourtfraud.com/file/27-CR-21-13147.pdf","27-CR-21-13147")</f>
        <v>27-CR-21-13147</v>
      </c>
      <c r="C234" s="9" t="str">
        <f aca="false">HYPERLINK("https://mncourtfraud.com/file/MBH-27.zip","MBH-27.zip")</f>
        <v>MBH-27.zip</v>
      </c>
      <c r="D234" s="2" t="s">
        <v>17</v>
      </c>
      <c r="E234" s="10" t="n">
        <v>45048</v>
      </c>
      <c r="F234" s="2" t="s">
        <v>31</v>
      </c>
      <c r="G234" s="8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34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4" s="1" t="s">
        <v>221</v>
      </c>
      <c r="J234" s="2" t="s">
        <v>233</v>
      </c>
      <c r="K234" s="2" t="s">
        <v>223</v>
      </c>
      <c r="L234" s="2" t="n">
        <v>3442</v>
      </c>
      <c r="M234" s="2" t="s">
        <v>234</v>
      </c>
      <c r="N234" s="2" t="s">
        <v>225</v>
      </c>
      <c r="Q234" s="2" t="n">
        <v>857</v>
      </c>
      <c r="R234" s="2" t="n">
        <v>184</v>
      </c>
    </row>
    <row r="235" customFormat="false" ht="18.7" hidden="false" customHeight="true" outlineLevel="0" collapsed="false">
      <c r="A235" s="1" t="n">
        <v>234</v>
      </c>
      <c r="B235" s="8" t="str">
        <f aca="false">HYPERLINK("https://mncourtfraud.com/file/27-CR-21-13150.pdf","27-CR-21-13150")</f>
        <v>27-CR-21-13150</v>
      </c>
      <c r="C235" s="9" t="str">
        <f aca="false">HYPERLINK("https://mncourtfraud.com/file/MBH-27.zip","MBH-27.zip")</f>
        <v>MBH-27.zip</v>
      </c>
      <c r="D235" s="2" t="s">
        <v>17</v>
      </c>
      <c r="E235" s="10" t="n">
        <v>45048</v>
      </c>
      <c r="F235" s="2" t="s">
        <v>31</v>
      </c>
      <c r="G235" s="8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35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5" s="1" t="s">
        <v>221</v>
      </c>
      <c r="J235" s="2" t="s">
        <v>233</v>
      </c>
      <c r="K235" s="2" t="s">
        <v>223</v>
      </c>
      <c r="L235" s="2" t="n">
        <v>3442</v>
      </c>
      <c r="M235" s="2" t="s">
        <v>234</v>
      </c>
      <c r="N235" s="2" t="s">
        <v>225</v>
      </c>
      <c r="Q235" s="2" t="n">
        <v>857</v>
      </c>
      <c r="R235" s="2" t="n">
        <v>184</v>
      </c>
    </row>
    <row r="236" customFormat="false" ht="18.7" hidden="false" customHeight="true" outlineLevel="0" collapsed="false">
      <c r="A236" s="1" t="n">
        <v>235</v>
      </c>
      <c r="B236" s="8" t="str">
        <f aca="false">HYPERLINK("https://mncourtfraud.com/file/27-CR-21-23724.pdf","27-CR-21-23724")</f>
        <v>27-CR-21-23724</v>
      </c>
      <c r="C236" s="9" t="str">
        <f aca="false">HYPERLINK("https://mncourtfraud.com/file/MBH-27.zip","MBH-27.zip")</f>
        <v>MBH-27.zip</v>
      </c>
      <c r="D236" s="2" t="s">
        <v>17</v>
      </c>
      <c r="E236" s="10" t="n">
        <v>45048</v>
      </c>
      <c r="F236" s="2" t="s">
        <v>31</v>
      </c>
      <c r="G236" s="8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36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6" s="1" t="s">
        <v>221</v>
      </c>
      <c r="J236" s="2" t="s">
        <v>233</v>
      </c>
      <c r="K236" s="2" t="s">
        <v>223</v>
      </c>
      <c r="L236" s="2" t="n">
        <v>3442</v>
      </c>
      <c r="M236" s="2" t="s">
        <v>234</v>
      </c>
      <c r="N236" s="2" t="s">
        <v>225</v>
      </c>
      <c r="Q236" s="2" t="n">
        <v>857</v>
      </c>
      <c r="R236" s="2" t="n">
        <v>184</v>
      </c>
    </row>
    <row r="237" customFormat="false" ht="18.7" hidden="false" customHeight="true" outlineLevel="0" collapsed="false">
      <c r="A237" s="1" t="n">
        <v>236</v>
      </c>
      <c r="B237" s="8" t="str">
        <f aca="false">HYPERLINK("https://mncourtfraud.com/file/27-CR-22-3864.pdf","27-CR-22-3864")</f>
        <v>27-CR-22-3864</v>
      </c>
      <c r="C237" s="9" t="str">
        <f aca="false">HYPERLINK("https://mncourtfraud.com/file/MBH-27.zip","MBH-27.zip")</f>
        <v>MBH-27.zip</v>
      </c>
      <c r="D237" s="2" t="s">
        <v>17</v>
      </c>
      <c r="E237" s="10" t="n">
        <v>45048</v>
      </c>
      <c r="F237" s="2" t="s">
        <v>31</v>
      </c>
      <c r="G237" s="8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37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7" s="1" t="s">
        <v>221</v>
      </c>
      <c r="J237" s="2" t="s">
        <v>233</v>
      </c>
      <c r="K237" s="2" t="s">
        <v>223</v>
      </c>
      <c r="L237" s="2" t="n">
        <v>3442</v>
      </c>
      <c r="M237" s="2" t="s">
        <v>234</v>
      </c>
      <c r="N237" s="2" t="s">
        <v>225</v>
      </c>
      <c r="Q237" s="2" t="n">
        <v>857</v>
      </c>
      <c r="R237" s="2" t="n">
        <v>184</v>
      </c>
    </row>
    <row r="238" customFormat="false" ht="18.7" hidden="false" customHeight="true" outlineLevel="0" collapsed="false">
      <c r="A238" s="1" t="n">
        <v>237</v>
      </c>
      <c r="B238" s="8" t="str">
        <f aca="false">HYPERLINK("https://mncourtfraud.com/file/27-CR-22-8126.pdf","27-CR-22-8126")</f>
        <v>27-CR-22-8126</v>
      </c>
      <c r="C238" s="9" t="str">
        <f aca="false">HYPERLINK("https://mncourtfraud.com/file/MBH-27.zip","MBH-27.zip")</f>
        <v>MBH-27.zip</v>
      </c>
      <c r="D238" s="2" t="s">
        <v>17</v>
      </c>
      <c r="E238" s="10" t="n">
        <v>45048</v>
      </c>
      <c r="F238" s="2" t="s">
        <v>31</v>
      </c>
      <c r="G238" s="8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38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8" s="1" t="s">
        <v>221</v>
      </c>
      <c r="J238" s="2" t="s">
        <v>233</v>
      </c>
      <c r="K238" s="2" t="s">
        <v>223</v>
      </c>
      <c r="L238" s="2" t="n">
        <v>3442</v>
      </c>
      <c r="M238" s="2" t="s">
        <v>234</v>
      </c>
      <c r="N238" s="2" t="s">
        <v>225</v>
      </c>
      <c r="Q238" s="2" t="n">
        <v>857</v>
      </c>
      <c r="R238" s="2" t="n">
        <v>184</v>
      </c>
    </row>
    <row r="239" customFormat="false" ht="18.7" hidden="false" customHeight="true" outlineLevel="0" collapsed="false">
      <c r="A239" s="1" t="n">
        <v>238</v>
      </c>
      <c r="B239" s="8" t="str">
        <f aca="false">HYPERLINK("https://mncourtfraud.com/file/27-CR-22-8378.pdf","27-CR-22-8378")</f>
        <v>27-CR-22-8378</v>
      </c>
      <c r="C239" s="9" t="str">
        <f aca="false">HYPERLINK("https://mncourtfraud.com/file/MBH-27.zip","MBH-27.zip")</f>
        <v>MBH-27.zip</v>
      </c>
      <c r="D239" s="2" t="s">
        <v>17</v>
      </c>
      <c r="E239" s="10" t="n">
        <v>45048</v>
      </c>
      <c r="F239" s="2" t="s">
        <v>31</v>
      </c>
      <c r="G239" s="8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39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9" s="1" t="s">
        <v>221</v>
      </c>
      <c r="J239" s="2" t="s">
        <v>233</v>
      </c>
      <c r="K239" s="2" t="s">
        <v>223</v>
      </c>
      <c r="L239" s="2" t="n">
        <v>3442</v>
      </c>
      <c r="M239" s="2" t="s">
        <v>234</v>
      </c>
      <c r="N239" s="2" t="s">
        <v>225</v>
      </c>
      <c r="Q239" s="2" t="n">
        <v>857</v>
      </c>
      <c r="R239" s="2" t="n">
        <v>184</v>
      </c>
    </row>
    <row r="240" customFormat="false" ht="18.7" hidden="false" customHeight="true" outlineLevel="0" collapsed="false">
      <c r="A240" s="1" t="n">
        <v>239</v>
      </c>
      <c r="B240" s="8" t="str">
        <f aca="false">HYPERLINK("https://mncourtfraud.com/file/27-CR-22-9930.pdf","27-CR-22-9930")</f>
        <v>27-CR-22-9930</v>
      </c>
      <c r="C240" s="9" t="str">
        <f aca="false">HYPERLINK("https://mncourtfraud.com/file/MBH-27.zip","MBH-27.zip")</f>
        <v>MBH-27.zip</v>
      </c>
      <c r="D240" s="2" t="s">
        <v>17</v>
      </c>
      <c r="E240" s="10" t="n">
        <v>45048</v>
      </c>
      <c r="F240" s="2" t="s">
        <v>31</v>
      </c>
      <c r="G240" s="8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40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0" s="1" t="s">
        <v>221</v>
      </c>
      <c r="J240" s="2" t="s">
        <v>233</v>
      </c>
      <c r="K240" s="2" t="s">
        <v>223</v>
      </c>
      <c r="L240" s="2" t="n">
        <v>3442</v>
      </c>
      <c r="M240" s="2" t="s">
        <v>234</v>
      </c>
      <c r="N240" s="2" t="s">
        <v>225</v>
      </c>
      <c r="Q240" s="2" t="n">
        <v>857</v>
      </c>
      <c r="R240" s="2" t="n">
        <v>184</v>
      </c>
    </row>
    <row r="241" customFormat="false" ht="18.7" hidden="false" customHeight="true" outlineLevel="0" collapsed="false">
      <c r="A241" s="1" t="n">
        <v>240</v>
      </c>
      <c r="B241" s="8" t="str">
        <f aca="false">HYPERLINK("https://mncourtfraud.com/file/27-CR-22-11847.pdf","27-CR-22-11847")</f>
        <v>27-CR-22-11847</v>
      </c>
      <c r="C241" s="9" t="str">
        <f aca="false">HYPERLINK("https://mncourtfraud.com/file/MBH-27.zip","MBH-27.zip")</f>
        <v>MBH-27.zip</v>
      </c>
      <c r="D241" s="2" t="s">
        <v>17</v>
      </c>
      <c r="E241" s="10" t="n">
        <v>45048</v>
      </c>
      <c r="F241" s="2" t="s">
        <v>31</v>
      </c>
      <c r="G241" s="8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241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1" s="1" t="s">
        <v>221</v>
      </c>
      <c r="J241" s="2" t="s">
        <v>233</v>
      </c>
      <c r="K241" s="2" t="s">
        <v>223</v>
      </c>
      <c r="L241" s="2" t="n">
        <v>3442</v>
      </c>
      <c r="M241" s="2" t="s">
        <v>234</v>
      </c>
      <c r="N241" s="2" t="s">
        <v>225</v>
      </c>
      <c r="Q241" s="2" t="n">
        <v>857</v>
      </c>
      <c r="R241" s="2" t="n">
        <v>184</v>
      </c>
    </row>
    <row r="242" customFormat="false" ht="18.7" hidden="false" customHeight="true" outlineLevel="0" collapsed="false">
      <c r="A242" s="1" t="n">
        <v>241</v>
      </c>
      <c r="B242" s="8" t="str">
        <f aca="false">HYPERLINK("https://mncourtfraud.com/file/27-CR-22-12695.pdf","27-CR-22-12695")</f>
        <v>27-CR-22-12695</v>
      </c>
      <c r="C242" s="9" t="str">
        <f aca="false">HYPERLINK("https://mncourtfraud.com/file/MBH-27.zip","MBH-27.zip")</f>
        <v>MBH-27.zip</v>
      </c>
      <c r="D242" s="2" t="s">
        <v>17</v>
      </c>
      <c r="E242" s="10" t="n">
        <v>45048</v>
      </c>
      <c r="F242" s="2" t="s">
        <v>31</v>
      </c>
      <c r="G242" s="8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242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2" s="1" t="s">
        <v>221</v>
      </c>
      <c r="J242" s="2" t="s">
        <v>233</v>
      </c>
      <c r="K242" s="2" t="s">
        <v>223</v>
      </c>
      <c r="L242" s="2" t="n">
        <v>3442</v>
      </c>
      <c r="M242" s="2" t="s">
        <v>234</v>
      </c>
      <c r="N242" s="2" t="s">
        <v>225</v>
      </c>
      <c r="Q242" s="2" t="n">
        <v>857</v>
      </c>
      <c r="R242" s="2" t="n">
        <v>184</v>
      </c>
    </row>
    <row r="243" customFormat="false" ht="18.7" hidden="false" customHeight="true" outlineLevel="0" collapsed="false">
      <c r="A243" s="1" t="n">
        <v>242</v>
      </c>
      <c r="B243" s="8" t="str">
        <f aca="false">HYPERLINK("https://mncourtfraud.com/file/27-CR-22-13797.pdf","27-CR-22-13797")</f>
        <v>27-CR-22-13797</v>
      </c>
      <c r="C243" s="9" t="str">
        <f aca="false">HYPERLINK("https://mncourtfraud.com/file/MBH-27.zip","MBH-27.zip")</f>
        <v>MBH-27.zip</v>
      </c>
      <c r="D243" s="2" t="s">
        <v>17</v>
      </c>
      <c r="E243" s="10" t="n">
        <v>45048</v>
      </c>
      <c r="F243" s="2" t="s">
        <v>31</v>
      </c>
      <c r="G243" s="8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243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3" s="1" t="s">
        <v>221</v>
      </c>
      <c r="J243" s="2" t="s">
        <v>233</v>
      </c>
      <c r="K243" s="2" t="s">
        <v>223</v>
      </c>
      <c r="L243" s="2" t="n">
        <v>3442</v>
      </c>
      <c r="M243" s="2" t="s">
        <v>234</v>
      </c>
      <c r="N243" s="2" t="s">
        <v>225</v>
      </c>
      <c r="Q243" s="2" t="n">
        <v>857</v>
      </c>
      <c r="R243" s="2" t="n">
        <v>184</v>
      </c>
    </row>
    <row r="244" customFormat="false" ht="18.7" hidden="false" customHeight="true" outlineLevel="0" collapsed="false">
      <c r="A244" s="1" t="n">
        <v>243</v>
      </c>
      <c r="B244" s="8" t="str">
        <f aca="false">HYPERLINK("https://mncourtfraud.com/file/27-CR-22-25069.pdf","27-CR-22-25069")</f>
        <v>27-CR-22-25069</v>
      </c>
      <c r="C244" s="9" t="str">
        <f aca="false">HYPERLINK("https://mncourtfraud.com/file/MBH-27.zip","MBH-27.zip")</f>
        <v>MBH-27.zip</v>
      </c>
      <c r="D244" s="2" t="s">
        <v>17</v>
      </c>
      <c r="E244" s="10" t="n">
        <v>45048</v>
      </c>
      <c r="F244" s="2" t="s">
        <v>31</v>
      </c>
      <c r="G244" s="8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44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4" s="1" t="s">
        <v>221</v>
      </c>
      <c r="J244" s="2" t="s">
        <v>233</v>
      </c>
      <c r="K244" s="2" t="s">
        <v>223</v>
      </c>
      <c r="L244" s="2" t="n">
        <v>3442</v>
      </c>
      <c r="M244" s="2" t="s">
        <v>234</v>
      </c>
      <c r="N244" s="2" t="s">
        <v>225</v>
      </c>
      <c r="Q244" s="2" t="n">
        <v>857</v>
      </c>
      <c r="R244" s="2" t="n">
        <v>184</v>
      </c>
    </row>
    <row r="245" customFormat="false" ht="18.7" hidden="false" customHeight="true" outlineLevel="0" collapsed="false">
      <c r="A245" s="1" t="n">
        <v>244</v>
      </c>
      <c r="B245" s="8" t="str">
        <f aca="false">HYPERLINK("https://mncourtfraud.com/file/27-CR-23-1583.pdf","27-CR-23-1583")</f>
        <v>27-CR-23-1583</v>
      </c>
      <c r="C245" s="9" t="str">
        <f aca="false">HYPERLINK("https://mncourtfraud.com/file/MBH-27.zip","MBH-27.zip")</f>
        <v>MBH-27.zip</v>
      </c>
      <c r="D245" s="2" t="s">
        <v>17</v>
      </c>
      <c r="E245" s="10" t="n">
        <v>45048</v>
      </c>
      <c r="F245" s="2" t="s">
        <v>31</v>
      </c>
      <c r="G245" s="8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45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5" s="1" t="s">
        <v>221</v>
      </c>
      <c r="J245" s="2" t="s">
        <v>233</v>
      </c>
      <c r="K245" s="2" t="s">
        <v>223</v>
      </c>
      <c r="L245" s="2" t="n">
        <v>3442</v>
      </c>
      <c r="M245" s="2" t="s">
        <v>234</v>
      </c>
      <c r="N245" s="2" t="s">
        <v>225</v>
      </c>
      <c r="Q245" s="2" t="n">
        <v>857</v>
      </c>
      <c r="R245" s="2" t="n">
        <v>184</v>
      </c>
    </row>
    <row r="246" customFormat="false" ht="18.7" hidden="false" customHeight="true" outlineLevel="0" collapsed="false">
      <c r="A246" s="1" t="n">
        <v>245</v>
      </c>
      <c r="B246" s="8" t="str">
        <f aca="false">HYPERLINK("https://mncourtfraud.com/file/27-CR-23-4900.pdf","27-CR-23-4900")</f>
        <v>27-CR-23-4900</v>
      </c>
      <c r="C246" s="9" t="str">
        <f aca="false">HYPERLINK("https://mncourtfraud.com/file/MBH-27.zip","MBH-27.zip")</f>
        <v>MBH-27.zip</v>
      </c>
      <c r="D246" s="2" t="s">
        <v>17</v>
      </c>
      <c r="E246" s="10" t="n">
        <v>45048</v>
      </c>
      <c r="F246" s="2" t="s">
        <v>31</v>
      </c>
      <c r="G246" s="8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46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6" s="1" t="s">
        <v>221</v>
      </c>
      <c r="J246" s="2" t="s">
        <v>233</v>
      </c>
      <c r="K246" s="2" t="s">
        <v>223</v>
      </c>
      <c r="L246" s="2" t="n">
        <v>3442</v>
      </c>
      <c r="M246" s="2" t="s">
        <v>234</v>
      </c>
      <c r="N246" s="2" t="s">
        <v>225</v>
      </c>
      <c r="Q246" s="2" t="n">
        <v>857</v>
      </c>
      <c r="R246" s="2" t="n">
        <v>184</v>
      </c>
    </row>
    <row r="247" customFormat="false" ht="18.7" hidden="false" customHeight="true" outlineLevel="0" collapsed="false">
      <c r="A247" s="1" t="n">
        <v>246</v>
      </c>
      <c r="B247" s="8" t="str">
        <f aca="false">HYPERLINK("https://mncourtfraud.com/file/27-CR-23-4904.pdf","27-CR-23-4904")</f>
        <v>27-CR-23-4904</v>
      </c>
      <c r="C247" s="9" t="str">
        <f aca="false">HYPERLINK("https://mncourtfraud.com/file/MBH-27.zip","MBH-27.zip")</f>
        <v>MBH-27.zip</v>
      </c>
      <c r="D247" s="2" t="s">
        <v>17</v>
      </c>
      <c r="E247" s="10" t="n">
        <v>45048</v>
      </c>
      <c r="F247" s="2" t="s">
        <v>31</v>
      </c>
      <c r="G247" s="8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47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7" s="1" t="s">
        <v>221</v>
      </c>
      <c r="J247" s="2" t="s">
        <v>233</v>
      </c>
      <c r="K247" s="2" t="s">
        <v>223</v>
      </c>
      <c r="L247" s="2" t="n">
        <v>3442</v>
      </c>
      <c r="M247" s="2" t="s">
        <v>234</v>
      </c>
      <c r="N247" s="2" t="s">
        <v>225</v>
      </c>
      <c r="Q247" s="2" t="n">
        <v>857</v>
      </c>
      <c r="R247" s="2" t="n">
        <v>184</v>
      </c>
    </row>
    <row r="248" customFormat="false" ht="18.7" hidden="false" customHeight="true" outlineLevel="0" collapsed="false">
      <c r="A248" s="1" t="n">
        <v>247</v>
      </c>
      <c r="B248" s="8" t="str">
        <f aca="false">HYPERLINK("https://mncourtfraud.com/file/27-CR-23-7087.pdf","27-CR-23-7087")</f>
        <v>27-CR-23-7087</v>
      </c>
      <c r="C248" s="9" t="str">
        <f aca="false">HYPERLINK("https://mncourtfraud.com/file/MBH-27.zip","MBH-27.zip")</f>
        <v>MBH-27.zip</v>
      </c>
      <c r="D248" s="2" t="s">
        <v>17</v>
      </c>
      <c r="E248" s="10" t="n">
        <v>45048</v>
      </c>
      <c r="F248" s="2" t="s">
        <v>31</v>
      </c>
      <c r="G248" s="8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48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8" s="1" t="s">
        <v>221</v>
      </c>
      <c r="J248" s="2" t="s">
        <v>233</v>
      </c>
      <c r="K248" s="2" t="s">
        <v>223</v>
      </c>
      <c r="L248" s="2" t="n">
        <v>3442</v>
      </c>
      <c r="M248" s="2" t="s">
        <v>234</v>
      </c>
      <c r="N248" s="2" t="s">
        <v>225</v>
      </c>
      <c r="Q248" s="2" t="n">
        <v>857</v>
      </c>
      <c r="R248" s="2" t="n">
        <v>184</v>
      </c>
    </row>
    <row r="249" customFormat="false" ht="18.7" hidden="false" customHeight="true" outlineLevel="0" collapsed="false">
      <c r="A249" s="1" t="n">
        <v>248</v>
      </c>
      <c r="B249" s="8" t="str">
        <f aca="false">HYPERLINK("https://mncourtfraud.com/file/27-CR-23-7088.pdf","27-CR-23-7088")</f>
        <v>27-CR-23-7088</v>
      </c>
      <c r="C249" s="9" t="str">
        <f aca="false">HYPERLINK("https://mncourtfraud.com/file/MBH-27.zip","MBH-27.zip")</f>
        <v>MBH-27.zip</v>
      </c>
      <c r="D249" s="2" t="s">
        <v>17</v>
      </c>
      <c r="E249" s="10" t="n">
        <v>45048</v>
      </c>
      <c r="F249" s="2" t="s">
        <v>31</v>
      </c>
      <c r="G249" s="8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49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49" s="1" t="s">
        <v>221</v>
      </c>
      <c r="J249" s="2" t="s">
        <v>233</v>
      </c>
      <c r="K249" s="2" t="s">
        <v>223</v>
      </c>
      <c r="L249" s="2" t="n">
        <v>3442</v>
      </c>
      <c r="M249" s="2" t="s">
        <v>234</v>
      </c>
      <c r="N249" s="2" t="s">
        <v>225</v>
      </c>
      <c r="Q249" s="2" t="n">
        <v>857</v>
      </c>
      <c r="R249" s="2" t="n">
        <v>184</v>
      </c>
    </row>
    <row r="250" customFormat="false" ht="18.7" hidden="false" customHeight="true" outlineLevel="0" collapsed="false">
      <c r="A250" s="1" t="n">
        <v>249</v>
      </c>
      <c r="B250" s="8" t="str">
        <f aca="false">HYPERLINK("https://mncourtfraud.com/file/27-CR-23-7089.pdf","27-CR-23-7089")</f>
        <v>27-CR-23-7089</v>
      </c>
      <c r="C250" s="9" t="str">
        <f aca="false">HYPERLINK("https://mncourtfraud.com/file/MBH-27.zip","MBH-27.zip")</f>
        <v>MBH-27.zip</v>
      </c>
      <c r="D250" s="2" t="s">
        <v>17</v>
      </c>
      <c r="E250" s="10" t="n">
        <v>45048</v>
      </c>
      <c r="F250" s="2" t="s">
        <v>31</v>
      </c>
      <c r="G250" s="8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50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50" s="1" t="s">
        <v>221</v>
      </c>
      <c r="J250" s="2" t="s">
        <v>233</v>
      </c>
      <c r="K250" s="2" t="s">
        <v>223</v>
      </c>
      <c r="L250" s="2" t="n">
        <v>3442</v>
      </c>
      <c r="M250" s="2" t="s">
        <v>234</v>
      </c>
      <c r="N250" s="2" t="s">
        <v>225</v>
      </c>
      <c r="Q250" s="2" t="n">
        <v>857</v>
      </c>
      <c r="R250" s="2" t="n">
        <v>184</v>
      </c>
    </row>
    <row r="251" customFormat="false" ht="18.7" hidden="false" customHeight="true" outlineLevel="0" collapsed="false">
      <c r="A251" s="1" t="n">
        <v>250</v>
      </c>
      <c r="B251" s="8" t="str">
        <f aca="false">HYPERLINK("https://mncourtfraud.com/file/27-CR-23-7275.pdf","27-CR-23-7275")</f>
        <v>27-CR-23-7275</v>
      </c>
      <c r="C251" s="9" t="str">
        <f aca="false">HYPERLINK("https://mncourtfraud.com/file/MBH-27.zip","MBH-27.zip")</f>
        <v>MBH-27.zip</v>
      </c>
      <c r="D251" s="2" t="s">
        <v>17</v>
      </c>
      <c r="E251" s="10" t="n">
        <v>45048</v>
      </c>
      <c r="F251" s="2" t="s">
        <v>31</v>
      </c>
      <c r="G251" s="8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51" s="8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51" s="1" t="s">
        <v>221</v>
      </c>
      <c r="J251" s="2" t="s">
        <v>233</v>
      </c>
      <c r="K251" s="2" t="s">
        <v>223</v>
      </c>
      <c r="L251" s="2" t="n">
        <v>3442</v>
      </c>
      <c r="M251" s="2" t="s">
        <v>234</v>
      </c>
      <c r="N251" s="2" t="s">
        <v>225</v>
      </c>
      <c r="Q251" s="2" t="n">
        <v>857</v>
      </c>
      <c r="R251" s="2" t="n">
        <v>184</v>
      </c>
    </row>
    <row r="252" customFormat="false" ht="18.7" hidden="false" customHeight="true" outlineLevel="0" collapsed="false">
      <c r="A252" s="1" t="n">
        <v>251</v>
      </c>
      <c r="B252" s="8" t="str">
        <f aca="false">HYPERLINK("https://mncourtfraud.com/file/27-CR-20-2581.pdf","27-CR-20-2581")</f>
        <v>27-CR-20-2581</v>
      </c>
      <c r="C252" s="9" t="str">
        <f aca="false">HYPERLINK("https://mncourtfraud.com/file/MBH-27.zip","MBH-27.zip")</f>
        <v>MBH-27.zip</v>
      </c>
      <c r="D252" s="2" t="s">
        <v>17</v>
      </c>
      <c r="E252" s="10" t="n">
        <v>45048</v>
      </c>
      <c r="F252" s="2" t="s">
        <v>31</v>
      </c>
      <c r="G252" s="8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252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2" s="1" t="s">
        <v>221</v>
      </c>
      <c r="J252" s="2" t="s">
        <v>235</v>
      </c>
      <c r="K252" s="2" t="s">
        <v>236</v>
      </c>
      <c r="L252" s="2" t="n">
        <v>3506</v>
      </c>
      <c r="M252" s="2" t="s">
        <v>232</v>
      </c>
      <c r="N252" s="2" t="s">
        <v>225</v>
      </c>
      <c r="O252" s="10" t="n">
        <v>45048</v>
      </c>
      <c r="P252" s="12" t="n">
        <v>0.629166666666667</v>
      </c>
      <c r="Q252" s="2" t="n">
        <v>1410</v>
      </c>
      <c r="R252" s="2" t="n">
        <v>150</v>
      </c>
    </row>
    <row r="253" customFormat="false" ht="18.7" hidden="false" customHeight="true" outlineLevel="0" collapsed="false">
      <c r="A253" s="1" t="n">
        <v>252</v>
      </c>
      <c r="B253" s="8" t="str">
        <f aca="false">HYPERLINK("https://mncourtfraud.com/file/27-CR-20-5618.pdf","27-CR-20-5618")</f>
        <v>27-CR-20-5618</v>
      </c>
      <c r="C253" s="9" t="str">
        <f aca="false">HYPERLINK("https://mncourtfraud.com/file/MBH-27.zip","MBH-27.zip")</f>
        <v>MBH-27.zip</v>
      </c>
      <c r="D253" s="2" t="s">
        <v>17</v>
      </c>
      <c r="E253" s="10" t="n">
        <v>45048</v>
      </c>
      <c r="F253" s="2" t="s">
        <v>31</v>
      </c>
      <c r="G253" s="8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253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3" s="1" t="s">
        <v>221</v>
      </c>
      <c r="J253" s="2" t="s">
        <v>235</v>
      </c>
      <c r="K253" s="2" t="s">
        <v>236</v>
      </c>
      <c r="L253" s="2" t="n">
        <v>3506</v>
      </c>
      <c r="M253" s="2" t="s">
        <v>232</v>
      </c>
      <c r="N253" s="2" t="s">
        <v>225</v>
      </c>
      <c r="O253" s="10" t="n">
        <v>45048</v>
      </c>
      <c r="P253" s="12" t="n">
        <v>0.629166666666667</v>
      </c>
      <c r="Q253" s="2" t="n">
        <v>1410</v>
      </c>
      <c r="R253" s="2" t="n">
        <v>150</v>
      </c>
    </row>
    <row r="254" customFormat="false" ht="18.7" hidden="false" customHeight="true" outlineLevel="0" collapsed="false">
      <c r="A254" s="1" t="n">
        <v>253</v>
      </c>
      <c r="B254" s="8" t="str">
        <f aca="false">HYPERLINK("https://mncourtfraud.com/file/27-CR-20-25524.pdf","27-CR-20-25524")</f>
        <v>27-CR-20-25524</v>
      </c>
      <c r="C254" s="9" t="str">
        <f aca="false">HYPERLINK("https://mncourtfraud.com/file/MBH-27.zip","MBH-27.zip")</f>
        <v>MBH-27.zip</v>
      </c>
      <c r="D254" s="2" t="s">
        <v>17</v>
      </c>
      <c r="E254" s="10" t="n">
        <v>45048</v>
      </c>
      <c r="F254" s="2" t="s">
        <v>31</v>
      </c>
      <c r="G254" s="8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254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4" s="1" t="s">
        <v>221</v>
      </c>
      <c r="J254" s="2" t="s">
        <v>235</v>
      </c>
      <c r="K254" s="2" t="s">
        <v>236</v>
      </c>
      <c r="L254" s="2" t="n">
        <v>3506</v>
      </c>
      <c r="M254" s="2" t="s">
        <v>232</v>
      </c>
      <c r="N254" s="2" t="s">
        <v>225</v>
      </c>
      <c r="O254" s="10" t="n">
        <v>45048</v>
      </c>
      <c r="P254" s="12" t="n">
        <v>0.629166666666667</v>
      </c>
      <c r="Q254" s="2" t="n">
        <v>1410</v>
      </c>
      <c r="R254" s="2" t="n">
        <v>150</v>
      </c>
    </row>
    <row r="255" customFormat="false" ht="18.7" hidden="false" customHeight="true" outlineLevel="0" collapsed="false">
      <c r="A255" s="1" t="n">
        <v>254</v>
      </c>
      <c r="B255" s="8" t="str">
        <f aca="false">HYPERLINK("https://mncourtfraud.com/file/27-CR-21-12714.pdf","27-CR-21-12714")</f>
        <v>27-CR-21-12714</v>
      </c>
      <c r="C255" s="9" t="str">
        <f aca="false">HYPERLINK("https://mncourtfraud.com/file/MBH-27.zip","MBH-27.zip")</f>
        <v>MBH-27.zip</v>
      </c>
      <c r="D255" s="2" t="s">
        <v>17</v>
      </c>
      <c r="E255" s="10" t="n">
        <v>45048</v>
      </c>
      <c r="F255" s="2" t="s">
        <v>31</v>
      </c>
      <c r="G255" s="8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255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5" s="1" t="s">
        <v>221</v>
      </c>
      <c r="J255" s="2" t="s">
        <v>235</v>
      </c>
      <c r="K255" s="2" t="s">
        <v>236</v>
      </c>
      <c r="L255" s="2" t="n">
        <v>3506</v>
      </c>
      <c r="M255" s="2" t="s">
        <v>232</v>
      </c>
      <c r="N255" s="2" t="s">
        <v>225</v>
      </c>
      <c r="O255" s="10" t="n">
        <v>45048</v>
      </c>
      <c r="P255" s="12" t="n">
        <v>0.629166666666667</v>
      </c>
      <c r="Q255" s="2" t="n">
        <v>1410</v>
      </c>
      <c r="R255" s="2" t="n">
        <v>150</v>
      </c>
    </row>
    <row r="256" customFormat="false" ht="18.7" hidden="false" customHeight="true" outlineLevel="0" collapsed="false">
      <c r="A256" s="1" t="n">
        <v>255</v>
      </c>
      <c r="B256" s="8" t="str">
        <f aca="false">HYPERLINK("https://mncourtfraud.com/file/27-CR-21-12749.pdf","27-CR-21-12749")</f>
        <v>27-CR-21-12749</v>
      </c>
      <c r="C256" s="9" t="str">
        <f aca="false">HYPERLINK("https://mncourtfraud.com/file/MBH-27.zip","MBH-27.zip")</f>
        <v>MBH-27.zip</v>
      </c>
      <c r="D256" s="2" t="s">
        <v>17</v>
      </c>
      <c r="E256" s="10" t="n">
        <v>45048</v>
      </c>
      <c r="F256" s="2" t="s">
        <v>31</v>
      </c>
      <c r="G256" s="8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256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6" s="1" t="s">
        <v>221</v>
      </c>
      <c r="J256" s="2" t="s">
        <v>235</v>
      </c>
      <c r="K256" s="2" t="s">
        <v>236</v>
      </c>
      <c r="L256" s="2" t="n">
        <v>3506</v>
      </c>
      <c r="M256" s="2" t="s">
        <v>232</v>
      </c>
      <c r="N256" s="2" t="s">
        <v>225</v>
      </c>
      <c r="O256" s="10" t="n">
        <v>45048</v>
      </c>
      <c r="P256" s="12" t="n">
        <v>0.629166666666667</v>
      </c>
      <c r="Q256" s="2" t="n">
        <v>1410</v>
      </c>
      <c r="R256" s="2" t="n">
        <v>150</v>
      </c>
    </row>
    <row r="257" customFormat="false" ht="18.7" hidden="false" customHeight="true" outlineLevel="0" collapsed="false">
      <c r="A257" s="1" t="n">
        <v>256</v>
      </c>
      <c r="B257" s="8" t="str">
        <f aca="false">HYPERLINK("https://mncourtfraud.com/file/27-CR-21-12762.pdf","27-CR-21-12762")</f>
        <v>27-CR-21-12762</v>
      </c>
      <c r="C257" s="9" t="str">
        <f aca="false">HYPERLINK("https://mncourtfraud.com/file/MBH-27.zip","MBH-27.zip")</f>
        <v>MBH-27.zip</v>
      </c>
      <c r="D257" s="2" t="s">
        <v>17</v>
      </c>
      <c r="E257" s="10" t="n">
        <v>45048</v>
      </c>
      <c r="F257" s="2" t="s">
        <v>31</v>
      </c>
      <c r="G257" s="8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257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7" s="1" t="s">
        <v>221</v>
      </c>
      <c r="J257" s="2" t="s">
        <v>235</v>
      </c>
      <c r="K257" s="2" t="s">
        <v>236</v>
      </c>
      <c r="L257" s="2" t="n">
        <v>3506</v>
      </c>
      <c r="M257" s="2" t="s">
        <v>232</v>
      </c>
      <c r="N257" s="2" t="s">
        <v>225</v>
      </c>
      <c r="O257" s="10" t="n">
        <v>45048</v>
      </c>
      <c r="P257" s="12" t="n">
        <v>0.629166666666667</v>
      </c>
      <c r="Q257" s="2" t="n">
        <v>1410</v>
      </c>
      <c r="R257" s="2" t="n">
        <v>150</v>
      </c>
    </row>
    <row r="258" customFormat="false" ht="18.7" hidden="false" customHeight="true" outlineLevel="0" collapsed="false">
      <c r="A258" s="1" t="n">
        <v>257</v>
      </c>
      <c r="B258" s="8" t="str">
        <f aca="false">HYPERLINK("https://mncourtfraud.com/file/27-CR-21-12947.pdf","27-CR-21-12947")</f>
        <v>27-CR-21-12947</v>
      </c>
      <c r="C258" s="9" t="str">
        <f aca="false">HYPERLINK("https://mncourtfraud.com/file/MBH-27.zip","MBH-27.zip")</f>
        <v>MBH-27.zip</v>
      </c>
      <c r="D258" s="2" t="s">
        <v>17</v>
      </c>
      <c r="E258" s="10" t="n">
        <v>45048</v>
      </c>
      <c r="F258" s="2" t="s">
        <v>31</v>
      </c>
      <c r="G258" s="8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258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8" s="1" t="s">
        <v>221</v>
      </c>
      <c r="J258" s="2" t="s">
        <v>235</v>
      </c>
      <c r="K258" s="2" t="s">
        <v>236</v>
      </c>
      <c r="L258" s="2" t="n">
        <v>3506</v>
      </c>
      <c r="M258" s="2" t="s">
        <v>232</v>
      </c>
      <c r="N258" s="2" t="s">
        <v>225</v>
      </c>
      <c r="O258" s="10" t="n">
        <v>45048</v>
      </c>
      <c r="P258" s="12" t="n">
        <v>0.629166666666667</v>
      </c>
      <c r="Q258" s="2" t="n">
        <v>1410</v>
      </c>
      <c r="R258" s="2" t="n">
        <v>150</v>
      </c>
    </row>
    <row r="259" customFormat="false" ht="18.7" hidden="false" customHeight="true" outlineLevel="0" collapsed="false">
      <c r="A259" s="1" t="n">
        <v>258</v>
      </c>
      <c r="B259" s="8" t="str">
        <f aca="false">HYPERLINK("https://mncourtfraud.com/file/27-CR-21-13144.pdf","27-CR-21-13144")</f>
        <v>27-CR-21-13144</v>
      </c>
      <c r="C259" s="9" t="str">
        <f aca="false">HYPERLINK("https://mncourtfraud.com/file/MBH-27.zip","MBH-27.zip")</f>
        <v>MBH-27.zip</v>
      </c>
      <c r="D259" s="2" t="s">
        <v>17</v>
      </c>
      <c r="E259" s="10" t="n">
        <v>45048</v>
      </c>
      <c r="F259" s="2" t="s">
        <v>31</v>
      </c>
      <c r="G259" s="8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259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59" s="1" t="s">
        <v>221</v>
      </c>
      <c r="J259" s="2" t="s">
        <v>235</v>
      </c>
      <c r="K259" s="2" t="s">
        <v>236</v>
      </c>
      <c r="L259" s="2" t="n">
        <v>3506</v>
      </c>
      <c r="M259" s="2" t="s">
        <v>232</v>
      </c>
      <c r="N259" s="2" t="s">
        <v>225</v>
      </c>
      <c r="O259" s="10" t="n">
        <v>45048</v>
      </c>
      <c r="P259" s="12" t="n">
        <v>0.629166666666667</v>
      </c>
      <c r="Q259" s="2" t="n">
        <v>1410</v>
      </c>
      <c r="R259" s="2" t="n">
        <v>150</v>
      </c>
    </row>
    <row r="260" customFormat="false" ht="18.7" hidden="false" customHeight="true" outlineLevel="0" collapsed="false">
      <c r="A260" s="1" t="n">
        <v>259</v>
      </c>
      <c r="B260" s="8" t="str">
        <f aca="false">HYPERLINK("https://mncourtfraud.com/file/27-CR-21-13146.pdf","27-CR-21-13146")</f>
        <v>27-CR-21-13146</v>
      </c>
      <c r="C260" s="9" t="str">
        <f aca="false">HYPERLINK("https://mncourtfraud.com/file/MBH-27.zip","MBH-27.zip")</f>
        <v>MBH-27.zip</v>
      </c>
      <c r="D260" s="2" t="s">
        <v>17</v>
      </c>
      <c r="E260" s="10" t="n">
        <v>45048</v>
      </c>
      <c r="F260" s="2" t="s">
        <v>31</v>
      </c>
      <c r="G260" s="8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60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0" s="1" t="s">
        <v>221</v>
      </c>
      <c r="J260" s="2" t="s">
        <v>235</v>
      </c>
      <c r="K260" s="2" t="s">
        <v>236</v>
      </c>
      <c r="L260" s="2" t="n">
        <v>3506</v>
      </c>
      <c r="M260" s="2" t="s">
        <v>232</v>
      </c>
      <c r="N260" s="2" t="s">
        <v>225</v>
      </c>
      <c r="O260" s="10" t="n">
        <v>45048</v>
      </c>
      <c r="P260" s="12" t="n">
        <v>0.629166666666667</v>
      </c>
      <c r="Q260" s="2" t="n">
        <v>1410</v>
      </c>
      <c r="R260" s="2" t="n">
        <v>150</v>
      </c>
    </row>
    <row r="261" customFormat="false" ht="18.7" hidden="false" customHeight="true" outlineLevel="0" collapsed="false">
      <c r="A261" s="1" t="n">
        <v>260</v>
      </c>
      <c r="B261" s="8" t="str">
        <f aca="false">HYPERLINK("https://mncourtfraud.com/file/27-CR-21-13147.pdf","27-CR-21-13147")</f>
        <v>27-CR-21-13147</v>
      </c>
      <c r="C261" s="9" t="str">
        <f aca="false">HYPERLINK("https://mncourtfraud.com/file/MBH-27.zip","MBH-27.zip")</f>
        <v>MBH-27.zip</v>
      </c>
      <c r="D261" s="2" t="s">
        <v>17</v>
      </c>
      <c r="E261" s="10" t="n">
        <v>45048</v>
      </c>
      <c r="F261" s="2" t="s">
        <v>31</v>
      </c>
      <c r="G261" s="8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61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1" s="1" t="s">
        <v>221</v>
      </c>
      <c r="J261" s="2" t="s">
        <v>235</v>
      </c>
      <c r="K261" s="2" t="s">
        <v>236</v>
      </c>
      <c r="L261" s="2" t="n">
        <v>3506</v>
      </c>
      <c r="M261" s="2" t="s">
        <v>232</v>
      </c>
      <c r="N261" s="2" t="s">
        <v>225</v>
      </c>
      <c r="O261" s="10" t="n">
        <v>45048</v>
      </c>
      <c r="P261" s="12" t="n">
        <v>0.629166666666667</v>
      </c>
      <c r="Q261" s="2" t="n">
        <v>1410</v>
      </c>
      <c r="R261" s="2" t="n">
        <v>150</v>
      </c>
    </row>
    <row r="262" customFormat="false" ht="18.7" hidden="false" customHeight="true" outlineLevel="0" collapsed="false">
      <c r="A262" s="1" t="n">
        <v>261</v>
      </c>
      <c r="B262" s="8" t="str">
        <f aca="false">HYPERLINK("https://mncourtfraud.com/file/27-CR-21-13150.pdf","27-CR-21-13150")</f>
        <v>27-CR-21-13150</v>
      </c>
      <c r="C262" s="9" t="str">
        <f aca="false">HYPERLINK("https://mncourtfraud.com/file/MBH-27.zip","MBH-27.zip")</f>
        <v>MBH-27.zip</v>
      </c>
      <c r="D262" s="2" t="s">
        <v>17</v>
      </c>
      <c r="E262" s="10" t="n">
        <v>45048</v>
      </c>
      <c r="F262" s="2" t="s">
        <v>31</v>
      </c>
      <c r="G262" s="8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62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2" s="1" t="s">
        <v>221</v>
      </c>
      <c r="J262" s="2" t="s">
        <v>235</v>
      </c>
      <c r="K262" s="2" t="s">
        <v>236</v>
      </c>
      <c r="L262" s="2" t="n">
        <v>3506</v>
      </c>
      <c r="M262" s="2" t="s">
        <v>232</v>
      </c>
      <c r="N262" s="2" t="s">
        <v>225</v>
      </c>
      <c r="O262" s="10" t="n">
        <v>45048</v>
      </c>
      <c r="P262" s="12" t="n">
        <v>0.629166666666667</v>
      </c>
      <c r="Q262" s="2" t="n">
        <v>1410</v>
      </c>
      <c r="R262" s="2" t="n">
        <v>150</v>
      </c>
    </row>
    <row r="263" customFormat="false" ht="18.7" hidden="false" customHeight="true" outlineLevel="0" collapsed="false">
      <c r="A263" s="1" t="n">
        <v>262</v>
      </c>
      <c r="B263" s="8" t="str">
        <f aca="false">HYPERLINK("https://mncourtfraud.com/file/27-CR-21-23724.pdf","27-CR-21-23724")</f>
        <v>27-CR-21-23724</v>
      </c>
      <c r="C263" s="9" t="str">
        <f aca="false">HYPERLINK("https://mncourtfraud.com/file/MBH-27.zip","MBH-27.zip")</f>
        <v>MBH-27.zip</v>
      </c>
      <c r="D263" s="2" t="s">
        <v>17</v>
      </c>
      <c r="E263" s="10" t="n">
        <v>45048</v>
      </c>
      <c r="F263" s="2" t="s">
        <v>31</v>
      </c>
      <c r="G263" s="8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63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3" s="1" t="s">
        <v>221</v>
      </c>
      <c r="J263" s="2" t="s">
        <v>235</v>
      </c>
      <c r="K263" s="2" t="s">
        <v>236</v>
      </c>
      <c r="L263" s="2" t="n">
        <v>3506</v>
      </c>
      <c r="M263" s="2" t="s">
        <v>232</v>
      </c>
      <c r="N263" s="2" t="s">
        <v>225</v>
      </c>
      <c r="O263" s="10" t="n">
        <v>45048</v>
      </c>
      <c r="P263" s="12" t="n">
        <v>0.629166666666667</v>
      </c>
      <c r="Q263" s="2" t="n">
        <v>1410</v>
      </c>
      <c r="R263" s="2" t="n">
        <v>150</v>
      </c>
    </row>
    <row r="264" customFormat="false" ht="18.7" hidden="false" customHeight="true" outlineLevel="0" collapsed="false">
      <c r="A264" s="1" t="n">
        <v>263</v>
      </c>
      <c r="B264" s="8" t="str">
        <f aca="false">HYPERLINK("https://mncourtfraud.com/file/27-CR-22-3864.pdf","27-CR-22-3864")</f>
        <v>27-CR-22-3864</v>
      </c>
      <c r="C264" s="9" t="str">
        <f aca="false">HYPERLINK("https://mncourtfraud.com/file/MBH-27.zip","MBH-27.zip")</f>
        <v>MBH-27.zip</v>
      </c>
      <c r="D264" s="2" t="s">
        <v>17</v>
      </c>
      <c r="E264" s="10" t="n">
        <v>45048</v>
      </c>
      <c r="F264" s="2" t="s">
        <v>31</v>
      </c>
      <c r="G264" s="8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64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4" s="1" t="s">
        <v>221</v>
      </c>
      <c r="J264" s="2" t="s">
        <v>235</v>
      </c>
      <c r="K264" s="2" t="s">
        <v>236</v>
      </c>
      <c r="L264" s="2" t="n">
        <v>3506</v>
      </c>
      <c r="M264" s="2" t="s">
        <v>232</v>
      </c>
      <c r="N264" s="2" t="s">
        <v>225</v>
      </c>
      <c r="O264" s="10" t="n">
        <v>45048</v>
      </c>
      <c r="P264" s="12" t="n">
        <v>0.629166666666667</v>
      </c>
      <c r="Q264" s="2" t="n">
        <v>1410</v>
      </c>
      <c r="R264" s="2" t="n">
        <v>150</v>
      </c>
    </row>
    <row r="265" customFormat="false" ht="18.7" hidden="false" customHeight="true" outlineLevel="0" collapsed="false">
      <c r="A265" s="1" t="n">
        <v>264</v>
      </c>
      <c r="B265" s="8" t="str">
        <f aca="false">HYPERLINK("https://mncourtfraud.com/file/27-CR-22-8126.pdf","27-CR-22-8126")</f>
        <v>27-CR-22-8126</v>
      </c>
      <c r="C265" s="9" t="str">
        <f aca="false">HYPERLINK("https://mncourtfraud.com/file/MBH-27.zip","MBH-27.zip")</f>
        <v>MBH-27.zip</v>
      </c>
      <c r="D265" s="2" t="s">
        <v>17</v>
      </c>
      <c r="E265" s="10" t="n">
        <v>45048</v>
      </c>
      <c r="F265" s="2" t="s">
        <v>31</v>
      </c>
      <c r="G265" s="8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65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5" s="1" t="s">
        <v>221</v>
      </c>
      <c r="J265" s="2" t="s">
        <v>235</v>
      </c>
      <c r="K265" s="2" t="s">
        <v>236</v>
      </c>
      <c r="L265" s="2" t="n">
        <v>3506</v>
      </c>
      <c r="M265" s="2" t="s">
        <v>232</v>
      </c>
      <c r="N265" s="2" t="s">
        <v>225</v>
      </c>
      <c r="O265" s="10" t="n">
        <v>45048</v>
      </c>
      <c r="P265" s="12" t="n">
        <v>0.629166666666667</v>
      </c>
      <c r="Q265" s="2" t="n">
        <v>1410</v>
      </c>
      <c r="R265" s="2" t="n">
        <v>150</v>
      </c>
    </row>
    <row r="266" customFormat="false" ht="18.7" hidden="false" customHeight="true" outlineLevel="0" collapsed="false">
      <c r="A266" s="1" t="n">
        <v>265</v>
      </c>
      <c r="B266" s="8" t="str">
        <f aca="false">HYPERLINK("https://mncourtfraud.com/file/27-CR-22-8378.pdf","27-CR-22-8378")</f>
        <v>27-CR-22-8378</v>
      </c>
      <c r="C266" s="9" t="str">
        <f aca="false">HYPERLINK("https://mncourtfraud.com/file/MBH-27.zip","MBH-27.zip")</f>
        <v>MBH-27.zip</v>
      </c>
      <c r="D266" s="2" t="s">
        <v>17</v>
      </c>
      <c r="E266" s="10" t="n">
        <v>45048</v>
      </c>
      <c r="F266" s="2" t="s">
        <v>31</v>
      </c>
      <c r="G266" s="8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66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6" s="1" t="s">
        <v>221</v>
      </c>
      <c r="J266" s="2" t="s">
        <v>235</v>
      </c>
      <c r="K266" s="2" t="s">
        <v>236</v>
      </c>
      <c r="L266" s="2" t="n">
        <v>3506</v>
      </c>
      <c r="M266" s="2" t="s">
        <v>232</v>
      </c>
      <c r="N266" s="2" t="s">
        <v>225</v>
      </c>
      <c r="O266" s="10" t="n">
        <v>45048</v>
      </c>
      <c r="P266" s="12" t="n">
        <v>0.629166666666667</v>
      </c>
      <c r="Q266" s="2" t="n">
        <v>1410</v>
      </c>
      <c r="R266" s="2" t="n">
        <v>150</v>
      </c>
    </row>
    <row r="267" customFormat="false" ht="18.7" hidden="false" customHeight="true" outlineLevel="0" collapsed="false">
      <c r="A267" s="1" t="n">
        <v>266</v>
      </c>
      <c r="B267" s="8" t="str">
        <f aca="false">HYPERLINK("https://mncourtfraud.com/file/27-CR-22-9930.pdf","27-CR-22-9930")</f>
        <v>27-CR-22-9930</v>
      </c>
      <c r="C267" s="9" t="str">
        <f aca="false">HYPERLINK("https://mncourtfraud.com/file/MBH-27.zip","MBH-27.zip")</f>
        <v>MBH-27.zip</v>
      </c>
      <c r="D267" s="2" t="s">
        <v>17</v>
      </c>
      <c r="E267" s="10" t="n">
        <v>45048</v>
      </c>
      <c r="F267" s="2" t="s">
        <v>31</v>
      </c>
      <c r="G267" s="8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67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7" s="1" t="s">
        <v>221</v>
      </c>
      <c r="J267" s="2" t="s">
        <v>235</v>
      </c>
      <c r="K267" s="2" t="s">
        <v>236</v>
      </c>
      <c r="L267" s="2" t="n">
        <v>3506</v>
      </c>
      <c r="M267" s="2" t="s">
        <v>232</v>
      </c>
      <c r="N267" s="2" t="s">
        <v>225</v>
      </c>
      <c r="O267" s="10" t="n">
        <v>45048</v>
      </c>
      <c r="P267" s="12" t="n">
        <v>0.629166666666667</v>
      </c>
      <c r="Q267" s="2" t="n">
        <v>1410</v>
      </c>
      <c r="R267" s="2" t="n">
        <v>150</v>
      </c>
    </row>
    <row r="268" customFormat="false" ht="18.7" hidden="false" customHeight="true" outlineLevel="0" collapsed="false">
      <c r="A268" s="1" t="n">
        <v>267</v>
      </c>
      <c r="B268" s="8" t="str">
        <f aca="false">HYPERLINK("https://mncourtfraud.com/file/27-CR-22-11847.pdf","27-CR-22-11847")</f>
        <v>27-CR-22-11847</v>
      </c>
      <c r="C268" s="9" t="str">
        <f aca="false">HYPERLINK("https://mncourtfraud.com/file/MBH-27.zip","MBH-27.zip")</f>
        <v>MBH-27.zip</v>
      </c>
      <c r="D268" s="2" t="s">
        <v>17</v>
      </c>
      <c r="E268" s="10" t="n">
        <v>45048</v>
      </c>
      <c r="F268" s="2" t="s">
        <v>31</v>
      </c>
      <c r="G268" s="8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268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8" s="1" t="s">
        <v>221</v>
      </c>
      <c r="J268" s="2" t="s">
        <v>235</v>
      </c>
      <c r="K268" s="2" t="s">
        <v>236</v>
      </c>
      <c r="L268" s="2" t="n">
        <v>3506</v>
      </c>
      <c r="M268" s="2" t="s">
        <v>232</v>
      </c>
      <c r="N268" s="2" t="s">
        <v>225</v>
      </c>
      <c r="O268" s="10" t="n">
        <v>45048</v>
      </c>
      <c r="P268" s="12" t="n">
        <v>0.629166666666667</v>
      </c>
      <c r="Q268" s="2" t="n">
        <v>1410</v>
      </c>
      <c r="R268" s="2" t="n">
        <v>150</v>
      </c>
    </row>
    <row r="269" customFormat="false" ht="18.7" hidden="false" customHeight="true" outlineLevel="0" collapsed="false">
      <c r="A269" s="1" t="n">
        <v>268</v>
      </c>
      <c r="B269" s="8" t="str">
        <f aca="false">HYPERLINK("https://mncourtfraud.com/file/27-CR-22-12695.pdf","27-CR-22-12695")</f>
        <v>27-CR-22-12695</v>
      </c>
      <c r="C269" s="9" t="str">
        <f aca="false">HYPERLINK("https://mncourtfraud.com/file/MBH-27.zip","MBH-27.zip")</f>
        <v>MBH-27.zip</v>
      </c>
      <c r="D269" s="2" t="s">
        <v>17</v>
      </c>
      <c r="E269" s="10" t="n">
        <v>45048</v>
      </c>
      <c r="F269" s="2" t="s">
        <v>31</v>
      </c>
      <c r="G269" s="8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269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69" s="1" t="s">
        <v>221</v>
      </c>
      <c r="J269" s="2" t="s">
        <v>235</v>
      </c>
      <c r="K269" s="2" t="s">
        <v>236</v>
      </c>
      <c r="L269" s="2" t="n">
        <v>3506</v>
      </c>
      <c r="M269" s="2" t="s">
        <v>232</v>
      </c>
      <c r="N269" s="2" t="s">
        <v>225</v>
      </c>
      <c r="O269" s="10" t="n">
        <v>45048</v>
      </c>
      <c r="P269" s="12" t="n">
        <v>0.629166666666667</v>
      </c>
      <c r="Q269" s="2" t="n">
        <v>1410</v>
      </c>
      <c r="R269" s="2" t="n">
        <v>150</v>
      </c>
    </row>
    <row r="270" customFormat="false" ht="18.7" hidden="false" customHeight="true" outlineLevel="0" collapsed="false">
      <c r="A270" s="1" t="n">
        <v>269</v>
      </c>
      <c r="B270" s="8" t="str">
        <f aca="false">HYPERLINK("https://mncourtfraud.com/file/27-CR-22-13797.pdf","27-CR-22-13797")</f>
        <v>27-CR-22-13797</v>
      </c>
      <c r="C270" s="9" t="str">
        <f aca="false">HYPERLINK("https://mncourtfraud.com/file/MBH-27.zip","MBH-27.zip")</f>
        <v>MBH-27.zip</v>
      </c>
      <c r="D270" s="2" t="s">
        <v>17</v>
      </c>
      <c r="E270" s="10" t="n">
        <v>45048</v>
      </c>
      <c r="F270" s="2" t="s">
        <v>31</v>
      </c>
      <c r="G270" s="8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270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0" s="1" t="s">
        <v>221</v>
      </c>
      <c r="J270" s="2" t="s">
        <v>235</v>
      </c>
      <c r="K270" s="2" t="s">
        <v>236</v>
      </c>
      <c r="L270" s="2" t="n">
        <v>3506</v>
      </c>
      <c r="M270" s="2" t="s">
        <v>232</v>
      </c>
      <c r="N270" s="2" t="s">
        <v>225</v>
      </c>
      <c r="O270" s="10" t="n">
        <v>45048</v>
      </c>
      <c r="P270" s="12" t="n">
        <v>0.629166666666667</v>
      </c>
      <c r="Q270" s="2" t="n">
        <v>1410</v>
      </c>
      <c r="R270" s="2" t="n">
        <v>150</v>
      </c>
    </row>
    <row r="271" customFormat="false" ht="18.7" hidden="false" customHeight="true" outlineLevel="0" collapsed="false">
      <c r="A271" s="1" t="n">
        <v>270</v>
      </c>
      <c r="B271" s="8" t="str">
        <f aca="false">HYPERLINK("https://mncourtfraud.com/file/27-CR-22-25069.pdf","27-CR-22-25069")</f>
        <v>27-CR-22-25069</v>
      </c>
      <c r="C271" s="9" t="str">
        <f aca="false">HYPERLINK("https://mncourtfraud.com/file/MBH-27.zip","MBH-27.zip")</f>
        <v>MBH-27.zip</v>
      </c>
      <c r="D271" s="2" t="s">
        <v>17</v>
      </c>
      <c r="E271" s="10" t="n">
        <v>45048</v>
      </c>
      <c r="F271" s="2" t="s">
        <v>31</v>
      </c>
      <c r="G271" s="8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71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1" s="1" t="s">
        <v>221</v>
      </c>
      <c r="J271" s="2" t="s">
        <v>235</v>
      </c>
      <c r="K271" s="2" t="s">
        <v>236</v>
      </c>
      <c r="L271" s="2" t="n">
        <v>3506</v>
      </c>
      <c r="M271" s="2" t="s">
        <v>232</v>
      </c>
      <c r="N271" s="2" t="s">
        <v>225</v>
      </c>
      <c r="O271" s="10" t="n">
        <v>45048</v>
      </c>
      <c r="P271" s="12" t="n">
        <v>0.629166666666667</v>
      </c>
      <c r="Q271" s="2" t="n">
        <v>1410</v>
      </c>
      <c r="R271" s="2" t="n">
        <v>150</v>
      </c>
    </row>
    <row r="272" customFormat="false" ht="18.7" hidden="false" customHeight="true" outlineLevel="0" collapsed="false">
      <c r="A272" s="1" t="n">
        <v>271</v>
      </c>
      <c r="B272" s="8" t="str">
        <f aca="false">HYPERLINK("https://mncourtfraud.com/file/27-CR-23-1583.pdf","27-CR-23-1583")</f>
        <v>27-CR-23-1583</v>
      </c>
      <c r="C272" s="9" t="str">
        <f aca="false">HYPERLINK("https://mncourtfraud.com/file/MBH-27.zip","MBH-27.zip")</f>
        <v>MBH-27.zip</v>
      </c>
      <c r="D272" s="2" t="s">
        <v>17</v>
      </c>
      <c r="E272" s="10" t="n">
        <v>45048</v>
      </c>
      <c r="F272" s="2" t="s">
        <v>31</v>
      </c>
      <c r="G272" s="8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72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2" s="1" t="s">
        <v>221</v>
      </c>
      <c r="J272" s="2" t="s">
        <v>235</v>
      </c>
      <c r="K272" s="2" t="s">
        <v>236</v>
      </c>
      <c r="L272" s="2" t="n">
        <v>3506</v>
      </c>
      <c r="M272" s="2" t="s">
        <v>232</v>
      </c>
      <c r="N272" s="2" t="s">
        <v>225</v>
      </c>
      <c r="O272" s="10" t="n">
        <v>45048</v>
      </c>
      <c r="P272" s="12" t="n">
        <v>0.629166666666667</v>
      </c>
      <c r="Q272" s="2" t="n">
        <v>1410</v>
      </c>
      <c r="R272" s="2" t="n">
        <v>150</v>
      </c>
    </row>
    <row r="273" customFormat="false" ht="18.7" hidden="false" customHeight="true" outlineLevel="0" collapsed="false">
      <c r="A273" s="1" t="n">
        <v>272</v>
      </c>
      <c r="B273" s="8" t="str">
        <f aca="false">HYPERLINK("https://mncourtfraud.com/file/27-CR-23-4900.pdf","27-CR-23-4900")</f>
        <v>27-CR-23-4900</v>
      </c>
      <c r="C273" s="9" t="str">
        <f aca="false">HYPERLINK("https://mncourtfraud.com/file/MBH-27.zip","MBH-27.zip")</f>
        <v>MBH-27.zip</v>
      </c>
      <c r="D273" s="2" t="s">
        <v>17</v>
      </c>
      <c r="E273" s="10" t="n">
        <v>45048</v>
      </c>
      <c r="F273" s="2" t="s">
        <v>31</v>
      </c>
      <c r="G273" s="8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73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3" s="1" t="s">
        <v>221</v>
      </c>
      <c r="J273" s="2" t="s">
        <v>235</v>
      </c>
      <c r="K273" s="2" t="s">
        <v>236</v>
      </c>
      <c r="L273" s="2" t="n">
        <v>3506</v>
      </c>
      <c r="M273" s="2" t="s">
        <v>232</v>
      </c>
      <c r="N273" s="2" t="s">
        <v>225</v>
      </c>
      <c r="O273" s="10" t="n">
        <v>45048</v>
      </c>
      <c r="P273" s="12" t="n">
        <v>0.629166666666667</v>
      </c>
      <c r="Q273" s="2" t="n">
        <v>1410</v>
      </c>
      <c r="R273" s="2" t="n">
        <v>150</v>
      </c>
    </row>
    <row r="274" customFormat="false" ht="18.7" hidden="false" customHeight="true" outlineLevel="0" collapsed="false">
      <c r="A274" s="1" t="n">
        <v>273</v>
      </c>
      <c r="B274" s="8" t="str">
        <f aca="false">HYPERLINK("https://mncourtfraud.com/file/27-CR-23-4904.pdf","27-CR-23-4904")</f>
        <v>27-CR-23-4904</v>
      </c>
      <c r="C274" s="9" t="str">
        <f aca="false">HYPERLINK("https://mncourtfraud.com/file/MBH-27.zip","MBH-27.zip")</f>
        <v>MBH-27.zip</v>
      </c>
      <c r="D274" s="2" t="s">
        <v>17</v>
      </c>
      <c r="E274" s="10" t="n">
        <v>45048</v>
      </c>
      <c r="F274" s="2" t="s">
        <v>31</v>
      </c>
      <c r="G274" s="8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74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4" s="1" t="s">
        <v>221</v>
      </c>
      <c r="J274" s="2" t="s">
        <v>235</v>
      </c>
      <c r="K274" s="2" t="s">
        <v>236</v>
      </c>
      <c r="L274" s="2" t="n">
        <v>3506</v>
      </c>
      <c r="M274" s="2" t="s">
        <v>232</v>
      </c>
      <c r="N274" s="2" t="s">
        <v>225</v>
      </c>
      <c r="O274" s="10" t="n">
        <v>45048</v>
      </c>
      <c r="P274" s="12" t="n">
        <v>0.629166666666667</v>
      </c>
      <c r="Q274" s="2" t="n">
        <v>1410</v>
      </c>
      <c r="R274" s="2" t="n">
        <v>150</v>
      </c>
    </row>
    <row r="275" customFormat="false" ht="18.7" hidden="false" customHeight="true" outlineLevel="0" collapsed="false">
      <c r="A275" s="1" t="n">
        <v>274</v>
      </c>
      <c r="B275" s="8" t="str">
        <f aca="false">HYPERLINK("https://mncourtfraud.com/file/27-CR-23-7087.pdf","27-CR-23-7087")</f>
        <v>27-CR-23-7087</v>
      </c>
      <c r="C275" s="9" t="str">
        <f aca="false">HYPERLINK("https://mncourtfraud.com/file/MBH-27.zip","MBH-27.zip")</f>
        <v>MBH-27.zip</v>
      </c>
      <c r="D275" s="2" t="s">
        <v>17</v>
      </c>
      <c r="E275" s="10" t="n">
        <v>45048</v>
      </c>
      <c r="F275" s="2" t="s">
        <v>31</v>
      </c>
      <c r="G275" s="8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75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5" s="1" t="s">
        <v>221</v>
      </c>
      <c r="J275" s="2" t="s">
        <v>235</v>
      </c>
      <c r="K275" s="2" t="s">
        <v>236</v>
      </c>
      <c r="L275" s="2" t="n">
        <v>3506</v>
      </c>
      <c r="M275" s="2" t="s">
        <v>232</v>
      </c>
      <c r="N275" s="2" t="s">
        <v>225</v>
      </c>
      <c r="O275" s="10" t="n">
        <v>45048</v>
      </c>
      <c r="P275" s="12" t="n">
        <v>0.629166666666667</v>
      </c>
      <c r="Q275" s="2" t="n">
        <v>1410</v>
      </c>
      <c r="R275" s="2" t="n">
        <v>150</v>
      </c>
    </row>
    <row r="276" customFormat="false" ht="18.7" hidden="false" customHeight="true" outlineLevel="0" collapsed="false">
      <c r="A276" s="1" t="n">
        <v>275</v>
      </c>
      <c r="B276" s="8" t="str">
        <f aca="false">HYPERLINK("https://mncourtfraud.com/file/27-CR-23-7088.pdf","27-CR-23-7088")</f>
        <v>27-CR-23-7088</v>
      </c>
      <c r="C276" s="9" t="str">
        <f aca="false">HYPERLINK("https://mncourtfraud.com/file/MBH-27.zip","MBH-27.zip")</f>
        <v>MBH-27.zip</v>
      </c>
      <c r="D276" s="2" t="s">
        <v>17</v>
      </c>
      <c r="E276" s="10" t="n">
        <v>45048</v>
      </c>
      <c r="F276" s="2" t="s">
        <v>31</v>
      </c>
      <c r="G276" s="8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76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6" s="1" t="s">
        <v>221</v>
      </c>
      <c r="J276" s="2" t="s">
        <v>235</v>
      </c>
      <c r="K276" s="2" t="s">
        <v>236</v>
      </c>
      <c r="L276" s="2" t="n">
        <v>3506</v>
      </c>
      <c r="M276" s="2" t="s">
        <v>232</v>
      </c>
      <c r="N276" s="2" t="s">
        <v>225</v>
      </c>
      <c r="O276" s="10" t="n">
        <v>45048</v>
      </c>
      <c r="P276" s="12" t="n">
        <v>0.629166666666667</v>
      </c>
      <c r="Q276" s="2" t="n">
        <v>1410</v>
      </c>
      <c r="R276" s="2" t="n">
        <v>150</v>
      </c>
    </row>
    <row r="277" customFormat="false" ht="18.7" hidden="false" customHeight="true" outlineLevel="0" collapsed="false">
      <c r="A277" s="1" t="n">
        <v>276</v>
      </c>
      <c r="B277" s="8" t="str">
        <f aca="false">HYPERLINK("https://mncourtfraud.com/file/27-CR-23-7089.pdf","27-CR-23-7089")</f>
        <v>27-CR-23-7089</v>
      </c>
      <c r="C277" s="9" t="str">
        <f aca="false">HYPERLINK("https://mncourtfraud.com/file/MBH-27.zip","MBH-27.zip")</f>
        <v>MBH-27.zip</v>
      </c>
      <c r="D277" s="2" t="s">
        <v>17</v>
      </c>
      <c r="E277" s="10" t="n">
        <v>45048</v>
      </c>
      <c r="F277" s="2" t="s">
        <v>31</v>
      </c>
      <c r="G277" s="8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77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7" s="1" t="s">
        <v>221</v>
      </c>
      <c r="J277" s="2" t="s">
        <v>235</v>
      </c>
      <c r="K277" s="2" t="s">
        <v>236</v>
      </c>
      <c r="L277" s="2" t="n">
        <v>3506</v>
      </c>
      <c r="M277" s="2" t="s">
        <v>232</v>
      </c>
      <c r="N277" s="2" t="s">
        <v>225</v>
      </c>
      <c r="O277" s="10" t="n">
        <v>45048</v>
      </c>
      <c r="P277" s="12" t="n">
        <v>0.629166666666667</v>
      </c>
      <c r="Q277" s="2" t="n">
        <v>1410</v>
      </c>
      <c r="R277" s="2" t="n">
        <v>150</v>
      </c>
    </row>
    <row r="278" customFormat="false" ht="18.7" hidden="false" customHeight="true" outlineLevel="0" collapsed="false">
      <c r="A278" s="1" t="n">
        <v>277</v>
      </c>
      <c r="B278" s="8" t="str">
        <f aca="false">HYPERLINK("https://mncourtfraud.com/file/27-CR-23-7275.pdf","27-CR-23-7275")</f>
        <v>27-CR-23-7275</v>
      </c>
      <c r="C278" s="9" t="str">
        <f aca="false">HYPERLINK("https://mncourtfraud.com/file/MBH-27.zip","MBH-27.zip")</f>
        <v>MBH-27.zip</v>
      </c>
      <c r="D278" s="2" t="s">
        <v>17</v>
      </c>
      <c r="E278" s="10" t="n">
        <v>45048</v>
      </c>
      <c r="F278" s="2" t="s">
        <v>31</v>
      </c>
      <c r="G278" s="8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78" s="8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78" s="1" t="s">
        <v>221</v>
      </c>
      <c r="J278" s="2" t="s">
        <v>235</v>
      </c>
      <c r="K278" s="2" t="s">
        <v>236</v>
      </c>
      <c r="L278" s="2" t="n">
        <v>3506</v>
      </c>
      <c r="M278" s="2" t="s">
        <v>232</v>
      </c>
      <c r="N278" s="2" t="s">
        <v>225</v>
      </c>
      <c r="O278" s="10" t="n">
        <v>45048</v>
      </c>
      <c r="P278" s="12" t="n">
        <v>0.629166666666667</v>
      </c>
      <c r="Q278" s="2" t="n">
        <v>1410</v>
      </c>
      <c r="R278" s="2" t="n">
        <v>150</v>
      </c>
    </row>
    <row r="279" customFormat="false" ht="18.7" hidden="false" customHeight="true" outlineLevel="0" collapsed="false">
      <c r="A279" s="1" t="n">
        <v>278</v>
      </c>
      <c r="B279" s="8" t="str">
        <f aca="false">HYPERLINK("https://mncourtfraud.com/file/27-CR-20-2581.pdf","27-CR-20-2581")</f>
        <v>27-CR-20-2581</v>
      </c>
      <c r="C279" s="9" t="str">
        <f aca="false">HYPERLINK("https://mncourtfraud.com/file/MBH-27.zip","MBH-27.zip")</f>
        <v>MBH-27.zip</v>
      </c>
      <c r="D279" s="2" t="s">
        <v>17</v>
      </c>
      <c r="E279" s="10" t="n">
        <v>45048</v>
      </c>
      <c r="F279" s="2" t="s">
        <v>31</v>
      </c>
      <c r="G279" s="8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279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79" s="1" t="s">
        <v>221</v>
      </c>
      <c r="J279" s="2" t="s">
        <v>237</v>
      </c>
      <c r="K279" s="2" t="s">
        <v>236</v>
      </c>
      <c r="L279" s="2" t="n">
        <v>3824</v>
      </c>
      <c r="M279" s="2" t="s">
        <v>234</v>
      </c>
      <c r="N279" s="2" t="s">
        <v>225</v>
      </c>
      <c r="O279" s="10" t="n">
        <v>45048</v>
      </c>
      <c r="P279" s="12" t="n">
        <v>0.676388888888889</v>
      </c>
      <c r="Q279" s="2" t="n">
        <v>1850</v>
      </c>
      <c r="R279" s="2" t="n">
        <v>160</v>
      </c>
    </row>
    <row r="280" customFormat="false" ht="18.7" hidden="false" customHeight="true" outlineLevel="0" collapsed="false">
      <c r="A280" s="1" t="n">
        <v>279</v>
      </c>
      <c r="B280" s="8" t="str">
        <f aca="false">HYPERLINK("https://mncourtfraud.com/file/27-CR-20-5618.pdf","27-CR-20-5618")</f>
        <v>27-CR-20-5618</v>
      </c>
      <c r="C280" s="9" t="str">
        <f aca="false">HYPERLINK("https://mncourtfraud.com/file/MBH-27.zip","MBH-27.zip")</f>
        <v>MBH-27.zip</v>
      </c>
      <c r="D280" s="2" t="s">
        <v>17</v>
      </c>
      <c r="E280" s="10" t="n">
        <v>45048</v>
      </c>
      <c r="F280" s="2" t="s">
        <v>31</v>
      </c>
      <c r="G280" s="8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280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0" s="1" t="s">
        <v>221</v>
      </c>
      <c r="J280" s="2" t="s">
        <v>237</v>
      </c>
      <c r="K280" s="2" t="s">
        <v>236</v>
      </c>
      <c r="L280" s="2" t="n">
        <v>3824</v>
      </c>
      <c r="M280" s="2" t="s">
        <v>234</v>
      </c>
      <c r="N280" s="2" t="s">
        <v>225</v>
      </c>
      <c r="O280" s="10" t="n">
        <v>45048</v>
      </c>
      <c r="P280" s="12" t="n">
        <v>0.676388888888889</v>
      </c>
      <c r="Q280" s="2" t="n">
        <v>1850</v>
      </c>
      <c r="R280" s="2" t="n">
        <v>160</v>
      </c>
    </row>
    <row r="281" customFormat="false" ht="18.7" hidden="false" customHeight="true" outlineLevel="0" collapsed="false">
      <c r="A281" s="1" t="n">
        <v>280</v>
      </c>
      <c r="B281" s="8" t="str">
        <f aca="false">HYPERLINK("https://mncourtfraud.com/file/27-CR-20-25524.pdf","27-CR-20-25524")</f>
        <v>27-CR-20-25524</v>
      </c>
      <c r="C281" s="9" t="str">
        <f aca="false">HYPERLINK("https://mncourtfraud.com/file/MBH-27.zip","MBH-27.zip")</f>
        <v>MBH-27.zip</v>
      </c>
      <c r="D281" s="2" t="s">
        <v>17</v>
      </c>
      <c r="E281" s="10" t="n">
        <v>45048</v>
      </c>
      <c r="F281" s="2" t="s">
        <v>31</v>
      </c>
      <c r="G281" s="8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281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1" s="1" t="s">
        <v>221</v>
      </c>
      <c r="J281" s="2" t="s">
        <v>237</v>
      </c>
      <c r="K281" s="2" t="s">
        <v>236</v>
      </c>
      <c r="L281" s="2" t="n">
        <v>3824</v>
      </c>
      <c r="M281" s="2" t="s">
        <v>234</v>
      </c>
      <c r="N281" s="2" t="s">
        <v>225</v>
      </c>
      <c r="O281" s="10" t="n">
        <v>45048</v>
      </c>
      <c r="P281" s="12" t="n">
        <v>0.676388888888889</v>
      </c>
      <c r="Q281" s="2" t="n">
        <v>1850</v>
      </c>
      <c r="R281" s="2" t="n">
        <v>160</v>
      </c>
    </row>
    <row r="282" customFormat="false" ht="18.7" hidden="false" customHeight="true" outlineLevel="0" collapsed="false">
      <c r="A282" s="1" t="n">
        <v>281</v>
      </c>
      <c r="B282" s="8" t="str">
        <f aca="false">HYPERLINK("https://mncourtfraud.com/file/27-CR-21-12714.pdf","27-CR-21-12714")</f>
        <v>27-CR-21-12714</v>
      </c>
      <c r="C282" s="9" t="str">
        <f aca="false">HYPERLINK("https://mncourtfraud.com/file/MBH-27.zip","MBH-27.zip")</f>
        <v>MBH-27.zip</v>
      </c>
      <c r="D282" s="2" t="s">
        <v>17</v>
      </c>
      <c r="E282" s="10" t="n">
        <v>45048</v>
      </c>
      <c r="F282" s="2" t="s">
        <v>31</v>
      </c>
      <c r="G282" s="8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282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2" s="1" t="s">
        <v>221</v>
      </c>
      <c r="J282" s="2" t="s">
        <v>237</v>
      </c>
      <c r="K282" s="2" t="s">
        <v>236</v>
      </c>
      <c r="L282" s="2" t="n">
        <v>3824</v>
      </c>
      <c r="M282" s="2" t="s">
        <v>234</v>
      </c>
      <c r="N282" s="2" t="s">
        <v>225</v>
      </c>
      <c r="O282" s="10" t="n">
        <v>45048</v>
      </c>
      <c r="P282" s="12" t="n">
        <v>0.676388888888889</v>
      </c>
      <c r="Q282" s="2" t="n">
        <v>1850</v>
      </c>
      <c r="R282" s="2" t="n">
        <v>160</v>
      </c>
    </row>
    <row r="283" customFormat="false" ht="18.7" hidden="false" customHeight="true" outlineLevel="0" collapsed="false">
      <c r="A283" s="1" t="n">
        <v>282</v>
      </c>
      <c r="B283" s="8" t="str">
        <f aca="false">HYPERLINK("https://mncourtfraud.com/file/27-CR-21-12749.pdf","27-CR-21-12749")</f>
        <v>27-CR-21-12749</v>
      </c>
      <c r="C283" s="9" t="str">
        <f aca="false">HYPERLINK("https://mncourtfraud.com/file/MBH-27.zip","MBH-27.zip")</f>
        <v>MBH-27.zip</v>
      </c>
      <c r="D283" s="2" t="s">
        <v>17</v>
      </c>
      <c r="E283" s="10" t="n">
        <v>45048</v>
      </c>
      <c r="F283" s="2" t="s">
        <v>31</v>
      </c>
      <c r="G283" s="8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283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3" s="1" t="s">
        <v>221</v>
      </c>
      <c r="J283" s="2" t="s">
        <v>237</v>
      </c>
      <c r="K283" s="2" t="s">
        <v>236</v>
      </c>
      <c r="L283" s="2" t="n">
        <v>3824</v>
      </c>
      <c r="M283" s="2" t="s">
        <v>234</v>
      </c>
      <c r="N283" s="2" t="s">
        <v>225</v>
      </c>
      <c r="O283" s="10" t="n">
        <v>45048</v>
      </c>
      <c r="P283" s="12" t="n">
        <v>0.676388888888889</v>
      </c>
      <c r="Q283" s="2" t="n">
        <v>1850</v>
      </c>
      <c r="R283" s="2" t="n">
        <v>160</v>
      </c>
    </row>
    <row r="284" customFormat="false" ht="18.7" hidden="false" customHeight="true" outlineLevel="0" collapsed="false">
      <c r="A284" s="1" t="n">
        <v>283</v>
      </c>
      <c r="B284" s="8" t="str">
        <f aca="false">HYPERLINK("https://mncourtfraud.com/file/27-CR-21-12762.pdf","27-CR-21-12762")</f>
        <v>27-CR-21-12762</v>
      </c>
      <c r="C284" s="9" t="str">
        <f aca="false">HYPERLINK("https://mncourtfraud.com/file/MBH-27.zip","MBH-27.zip")</f>
        <v>MBH-27.zip</v>
      </c>
      <c r="D284" s="2" t="s">
        <v>17</v>
      </c>
      <c r="E284" s="10" t="n">
        <v>45048</v>
      </c>
      <c r="F284" s="2" t="s">
        <v>31</v>
      </c>
      <c r="G284" s="8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284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4" s="1" t="s">
        <v>221</v>
      </c>
      <c r="J284" s="2" t="s">
        <v>237</v>
      </c>
      <c r="K284" s="2" t="s">
        <v>236</v>
      </c>
      <c r="L284" s="2" t="n">
        <v>3824</v>
      </c>
      <c r="M284" s="2" t="s">
        <v>234</v>
      </c>
      <c r="N284" s="2" t="s">
        <v>225</v>
      </c>
      <c r="O284" s="10" t="n">
        <v>45048</v>
      </c>
      <c r="P284" s="12" t="n">
        <v>0.676388888888889</v>
      </c>
      <c r="Q284" s="2" t="n">
        <v>1850</v>
      </c>
      <c r="R284" s="2" t="n">
        <v>160</v>
      </c>
    </row>
    <row r="285" customFormat="false" ht="18.7" hidden="false" customHeight="true" outlineLevel="0" collapsed="false">
      <c r="A285" s="1" t="n">
        <v>284</v>
      </c>
      <c r="B285" s="8" t="str">
        <f aca="false">HYPERLINK("https://mncourtfraud.com/file/27-CR-21-12947.pdf","27-CR-21-12947")</f>
        <v>27-CR-21-12947</v>
      </c>
      <c r="C285" s="9" t="str">
        <f aca="false">HYPERLINK("https://mncourtfraud.com/file/MBH-27.zip","MBH-27.zip")</f>
        <v>MBH-27.zip</v>
      </c>
      <c r="D285" s="2" t="s">
        <v>17</v>
      </c>
      <c r="E285" s="10" t="n">
        <v>45048</v>
      </c>
      <c r="F285" s="2" t="s">
        <v>31</v>
      </c>
      <c r="G285" s="8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285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5" s="1" t="s">
        <v>221</v>
      </c>
      <c r="J285" s="2" t="s">
        <v>237</v>
      </c>
      <c r="K285" s="2" t="s">
        <v>236</v>
      </c>
      <c r="L285" s="2" t="n">
        <v>3824</v>
      </c>
      <c r="M285" s="2" t="s">
        <v>234</v>
      </c>
      <c r="N285" s="2" t="s">
        <v>225</v>
      </c>
      <c r="O285" s="10" t="n">
        <v>45048</v>
      </c>
      <c r="P285" s="12" t="n">
        <v>0.676388888888889</v>
      </c>
      <c r="Q285" s="2" t="n">
        <v>1850</v>
      </c>
      <c r="R285" s="2" t="n">
        <v>160</v>
      </c>
    </row>
    <row r="286" customFormat="false" ht="18.7" hidden="false" customHeight="true" outlineLevel="0" collapsed="false">
      <c r="A286" s="1" t="n">
        <v>285</v>
      </c>
      <c r="B286" s="8" t="str">
        <f aca="false">HYPERLINK("https://mncourtfraud.com/file/27-CR-21-13144.pdf","27-CR-21-13144")</f>
        <v>27-CR-21-13144</v>
      </c>
      <c r="C286" s="9" t="str">
        <f aca="false">HYPERLINK("https://mncourtfraud.com/file/MBH-27.zip","MBH-27.zip")</f>
        <v>MBH-27.zip</v>
      </c>
      <c r="D286" s="2" t="s">
        <v>17</v>
      </c>
      <c r="E286" s="10" t="n">
        <v>45048</v>
      </c>
      <c r="F286" s="2" t="s">
        <v>31</v>
      </c>
      <c r="G286" s="8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286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6" s="1" t="s">
        <v>221</v>
      </c>
      <c r="J286" s="2" t="s">
        <v>237</v>
      </c>
      <c r="K286" s="2" t="s">
        <v>236</v>
      </c>
      <c r="L286" s="2" t="n">
        <v>3824</v>
      </c>
      <c r="M286" s="2" t="s">
        <v>234</v>
      </c>
      <c r="N286" s="2" t="s">
        <v>225</v>
      </c>
      <c r="O286" s="10" t="n">
        <v>45048</v>
      </c>
      <c r="P286" s="12" t="n">
        <v>0.676388888888889</v>
      </c>
      <c r="Q286" s="2" t="n">
        <v>1850</v>
      </c>
      <c r="R286" s="2" t="n">
        <v>160</v>
      </c>
    </row>
    <row r="287" customFormat="false" ht="18.7" hidden="false" customHeight="true" outlineLevel="0" collapsed="false">
      <c r="A287" s="1" t="n">
        <v>286</v>
      </c>
      <c r="B287" s="8" t="str">
        <f aca="false">HYPERLINK("https://mncourtfraud.com/file/27-CR-21-13146.pdf","27-CR-21-13146")</f>
        <v>27-CR-21-13146</v>
      </c>
      <c r="C287" s="9" t="str">
        <f aca="false">HYPERLINK("https://mncourtfraud.com/file/MBH-27.zip","MBH-27.zip")</f>
        <v>MBH-27.zip</v>
      </c>
      <c r="D287" s="2" t="s">
        <v>17</v>
      </c>
      <c r="E287" s="10" t="n">
        <v>45048</v>
      </c>
      <c r="F287" s="2" t="s">
        <v>31</v>
      </c>
      <c r="G287" s="8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87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7" s="1" t="s">
        <v>221</v>
      </c>
      <c r="J287" s="2" t="s">
        <v>237</v>
      </c>
      <c r="K287" s="2" t="s">
        <v>236</v>
      </c>
      <c r="L287" s="2" t="n">
        <v>3824</v>
      </c>
      <c r="M287" s="2" t="s">
        <v>234</v>
      </c>
      <c r="N287" s="2" t="s">
        <v>225</v>
      </c>
      <c r="O287" s="10" t="n">
        <v>45048</v>
      </c>
      <c r="P287" s="12" t="n">
        <v>0.676388888888889</v>
      </c>
      <c r="Q287" s="2" t="n">
        <v>1850</v>
      </c>
      <c r="R287" s="2" t="n">
        <v>160</v>
      </c>
    </row>
    <row r="288" customFormat="false" ht="18.7" hidden="false" customHeight="true" outlineLevel="0" collapsed="false">
      <c r="A288" s="1" t="n">
        <v>287</v>
      </c>
      <c r="B288" s="8" t="str">
        <f aca="false">HYPERLINK("https://mncourtfraud.com/file/27-CR-21-13147.pdf","27-CR-21-13147")</f>
        <v>27-CR-21-13147</v>
      </c>
      <c r="C288" s="9" t="str">
        <f aca="false">HYPERLINK("https://mncourtfraud.com/file/MBH-27.zip","MBH-27.zip")</f>
        <v>MBH-27.zip</v>
      </c>
      <c r="D288" s="2" t="s">
        <v>17</v>
      </c>
      <c r="E288" s="10" t="n">
        <v>45048</v>
      </c>
      <c r="F288" s="2" t="s">
        <v>31</v>
      </c>
      <c r="G288" s="8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88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8" s="1" t="s">
        <v>221</v>
      </c>
      <c r="J288" s="2" t="s">
        <v>237</v>
      </c>
      <c r="K288" s="2" t="s">
        <v>236</v>
      </c>
      <c r="L288" s="2" t="n">
        <v>3824</v>
      </c>
      <c r="M288" s="2" t="s">
        <v>234</v>
      </c>
      <c r="N288" s="2" t="s">
        <v>225</v>
      </c>
      <c r="O288" s="10" t="n">
        <v>45048</v>
      </c>
      <c r="P288" s="12" t="n">
        <v>0.676388888888889</v>
      </c>
      <c r="Q288" s="2" t="n">
        <v>1850</v>
      </c>
      <c r="R288" s="2" t="n">
        <v>160</v>
      </c>
    </row>
    <row r="289" customFormat="false" ht="18.7" hidden="false" customHeight="true" outlineLevel="0" collapsed="false">
      <c r="A289" s="1" t="n">
        <v>288</v>
      </c>
      <c r="B289" s="8" t="str">
        <f aca="false">HYPERLINK("https://mncourtfraud.com/file/27-CR-21-13150.pdf","27-CR-21-13150")</f>
        <v>27-CR-21-13150</v>
      </c>
      <c r="C289" s="9" t="str">
        <f aca="false">HYPERLINK("https://mncourtfraud.com/file/MBH-27.zip","MBH-27.zip")</f>
        <v>MBH-27.zip</v>
      </c>
      <c r="D289" s="2" t="s">
        <v>17</v>
      </c>
      <c r="E289" s="10" t="n">
        <v>45048</v>
      </c>
      <c r="F289" s="2" t="s">
        <v>31</v>
      </c>
      <c r="G289" s="8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89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89" s="1" t="s">
        <v>221</v>
      </c>
      <c r="J289" s="2" t="s">
        <v>237</v>
      </c>
      <c r="K289" s="2" t="s">
        <v>236</v>
      </c>
      <c r="L289" s="2" t="n">
        <v>3824</v>
      </c>
      <c r="M289" s="2" t="s">
        <v>234</v>
      </c>
      <c r="N289" s="2" t="s">
        <v>225</v>
      </c>
      <c r="O289" s="10" t="n">
        <v>45048</v>
      </c>
      <c r="P289" s="12" t="n">
        <v>0.676388888888889</v>
      </c>
      <c r="Q289" s="2" t="n">
        <v>1850</v>
      </c>
      <c r="R289" s="2" t="n">
        <v>160</v>
      </c>
    </row>
    <row r="290" customFormat="false" ht="18.7" hidden="false" customHeight="true" outlineLevel="0" collapsed="false">
      <c r="A290" s="1" t="n">
        <v>289</v>
      </c>
      <c r="B290" s="8" t="str">
        <f aca="false">HYPERLINK("https://mncourtfraud.com/file/27-CR-21-23724.pdf","27-CR-21-23724")</f>
        <v>27-CR-21-23724</v>
      </c>
      <c r="C290" s="9" t="str">
        <f aca="false">HYPERLINK("https://mncourtfraud.com/file/MBH-27.zip","MBH-27.zip")</f>
        <v>MBH-27.zip</v>
      </c>
      <c r="D290" s="2" t="s">
        <v>17</v>
      </c>
      <c r="E290" s="10" t="n">
        <v>45048</v>
      </c>
      <c r="F290" s="2" t="s">
        <v>31</v>
      </c>
      <c r="G290" s="8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90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0" s="1" t="s">
        <v>221</v>
      </c>
      <c r="J290" s="2" t="s">
        <v>237</v>
      </c>
      <c r="K290" s="2" t="s">
        <v>236</v>
      </c>
      <c r="L290" s="2" t="n">
        <v>3824</v>
      </c>
      <c r="M290" s="2" t="s">
        <v>234</v>
      </c>
      <c r="N290" s="2" t="s">
        <v>225</v>
      </c>
      <c r="O290" s="10" t="n">
        <v>45048</v>
      </c>
      <c r="P290" s="12" t="n">
        <v>0.676388888888889</v>
      </c>
      <c r="Q290" s="2" t="n">
        <v>1850</v>
      </c>
      <c r="R290" s="2" t="n">
        <v>160</v>
      </c>
    </row>
    <row r="291" customFormat="false" ht="18.7" hidden="false" customHeight="true" outlineLevel="0" collapsed="false">
      <c r="A291" s="1" t="n">
        <v>290</v>
      </c>
      <c r="B291" s="8" t="str">
        <f aca="false">HYPERLINK("https://mncourtfraud.com/file/27-CR-22-3864.pdf","27-CR-22-3864")</f>
        <v>27-CR-22-3864</v>
      </c>
      <c r="C291" s="9" t="str">
        <f aca="false">HYPERLINK("https://mncourtfraud.com/file/MBH-27.zip","MBH-27.zip")</f>
        <v>MBH-27.zip</v>
      </c>
      <c r="D291" s="2" t="s">
        <v>17</v>
      </c>
      <c r="E291" s="10" t="n">
        <v>45048</v>
      </c>
      <c r="F291" s="2" t="s">
        <v>31</v>
      </c>
      <c r="G291" s="8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91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1" s="1" t="s">
        <v>221</v>
      </c>
      <c r="J291" s="2" t="s">
        <v>237</v>
      </c>
      <c r="K291" s="2" t="s">
        <v>236</v>
      </c>
      <c r="L291" s="2" t="n">
        <v>3824</v>
      </c>
      <c r="M291" s="2" t="s">
        <v>234</v>
      </c>
      <c r="N291" s="2" t="s">
        <v>225</v>
      </c>
      <c r="O291" s="10" t="n">
        <v>45048</v>
      </c>
      <c r="P291" s="12" t="n">
        <v>0.676388888888889</v>
      </c>
      <c r="Q291" s="2" t="n">
        <v>1850</v>
      </c>
      <c r="R291" s="2" t="n">
        <v>160</v>
      </c>
    </row>
    <row r="292" customFormat="false" ht="18.7" hidden="false" customHeight="true" outlineLevel="0" collapsed="false">
      <c r="A292" s="1" t="n">
        <v>291</v>
      </c>
      <c r="B292" s="8" t="str">
        <f aca="false">HYPERLINK("https://mncourtfraud.com/file/27-CR-22-8126.pdf","27-CR-22-8126")</f>
        <v>27-CR-22-8126</v>
      </c>
      <c r="C292" s="9" t="str">
        <f aca="false">HYPERLINK("https://mncourtfraud.com/file/MBH-27.zip","MBH-27.zip")</f>
        <v>MBH-27.zip</v>
      </c>
      <c r="D292" s="2" t="s">
        <v>17</v>
      </c>
      <c r="E292" s="10" t="n">
        <v>45048</v>
      </c>
      <c r="F292" s="2" t="s">
        <v>31</v>
      </c>
      <c r="G292" s="8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92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2" s="1" t="s">
        <v>221</v>
      </c>
      <c r="J292" s="2" t="s">
        <v>237</v>
      </c>
      <c r="K292" s="2" t="s">
        <v>236</v>
      </c>
      <c r="L292" s="2" t="n">
        <v>3824</v>
      </c>
      <c r="M292" s="2" t="s">
        <v>234</v>
      </c>
      <c r="N292" s="2" t="s">
        <v>225</v>
      </c>
      <c r="O292" s="10" t="n">
        <v>45048</v>
      </c>
      <c r="P292" s="12" t="n">
        <v>0.676388888888889</v>
      </c>
      <c r="Q292" s="2" t="n">
        <v>1850</v>
      </c>
      <c r="R292" s="2" t="n">
        <v>160</v>
      </c>
    </row>
    <row r="293" customFormat="false" ht="18.7" hidden="false" customHeight="true" outlineLevel="0" collapsed="false">
      <c r="A293" s="1" t="n">
        <v>292</v>
      </c>
      <c r="B293" s="8" t="str">
        <f aca="false">HYPERLINK("https://mncourtfraud.com/file/27-CR-22-8378.pdf","27-CR-22-8378")</f>
        <v>27-CR-22-8378</v>
      </c>
      <c r="C293" s="9" t="str">
        <f aca="false">HYPERLINK("https://mncourtfraud.com/file/MBH-27.zip","MBH-27.zip")</f>
        <v>MBH-27.zip</v>
      </c>
      <c r="D293" s="2" t="s">
        <v>17</v>
      </c>
      <c r="E293" s="10" t="n">
        <v>45048</v>
      </c>
      <c r="F293" s="2" t="s">
        <v>31</v>
      </c>
      <c r="G293" s="8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93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3" s="1" t="s">
        <v>221</v>
      </c>
      <c r="J293" s="2" t="s">
        <v>237</v>
      </c>
      <c r="K293" s="2" t="s">
        <v>236</v>
      </c>
      <c r="L293" s="2" t="n">
        <v>3824</v>
      </c>
      <c r="M293" s="2" t="s">
        <v>234</v>
      </c>
      <c r="N293" s="2" t="s">
        <v>225</v>
      </c>
      <c r="O293" s="10" t="n">
        <v>45048</v>
      </c>
      <c r="P293" s="12" t="n">
        <v>0.676388888888889</v>
      </c>
      <c r="Q293" s="2" t="n">
        <v>1850</v>
      </c>
      <c r="R293" s="2" t="n">
        <v>160</v>
      </c>
    </row>
    <row r="294" customFormat="false" ht="18.7" hidden="false" customHeight="true" outlineLevel="0" collapsed="false">
      <c r="A294" s="1" t="n">
        <v>293</v>
      </c>
      <c r="B294" s="8" t="str">
        <f aca="false">HYPERLINK("https://mncourtfraud.com/file/27-CR-22-9930.pdf","27-CR-22-9930")</f>
        <v>27-CR-22-9930</v>
      </c>
      <c r="C294" s="9" t="str">
        <f aca="false">HYPERLINK("https://mncourtfraud.com/file/MBH-27.zip","MBH-27.zip")</f>
        <v>MBH-27.zip</v>
      </c>
      <c r="D294" s="2" t="s">
        <v>17</v>
      </c>
      <c r="E294" s="10" t="n">
        <v>45048</v>
      </c>
      <c r="F294" s="2" t="s">
        <v>31</v>
      </c>
      <c r="G294" s="8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94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4" s="1" t="s">
        <v>221</v>
      </c>
      <c r="J294" s="2" t="s">
        <v>237</v>
      </c>
      <c r="K294" s="2" t="s">
        <v>236</v>
      </c>
      <c r="L294" s="2" t="n">
        <v>3824</v>
      </c>
      <c r="M294" s="2" t="s">
        <v>234</v>
      </c>
      <c r="N294" s="2" t="s">
        <v>225</v>
      </c>
      <c r="O294" s="10" t="n">
        <v>45048</v>
      </c>
      <c r="P294" s="12" t="n">
        <v>0.676388888888889</v>
      </c>
      <c r="Q294" s="2" t="n">
        <v>1850</v>
      </c>
      <c r="R294" s="2" t="n">
        <v>160</v>
      </c>
    </row>
    <row r="295" customFormat="false" ht="18.7" hidden="false" customHeight="true" outlineLevel="0" collapsed="false">
      <c r="A295" s="1" t="n">
        <v>294</v>
      </c>
      <c r="B295" s="8" t="str">
        <f aca="false">HYPERLINK("https://mncourtfraud.com/file/27-CR-22-11847.pdf","27-CR-22-11847")</f>
        <v>27-CR-22-11847</v>
      </c>
      <c r="C295" s="9" t="str">
        <f aca="false">HYPERLINK("https://mncourtfraud.com/file/MBH-27.zip","MBH-27.zip")</f>
        <v>MBH-27.zip</v>
      </c>
      <c r="D295" s="2" t="s">
        <v>17</v>
      </c>
      <c r="E295" s="10" t="n">
        <v>45048</v>
      </c>
      <c r="F295" s="2" t="s">
        <v>31</v>
      </c>
      <c r="G295" s="8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295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5" s="1" t="s">
        <v>221</v>
      </c>
      <c r="J295" s="2" t="s">
        <v>237</v>
      </c>
      <c r="K295" s="2" t="s">
        <v>236</v>
      </c>
      <c r="L295" s="2" t="n">
        <v>3824</v>
      </c>
      <c r="M295" s="2" t="s">
        <v>234</v>
      </c>
      <c r="N295" s="2" t="s">
        <v>225</v>
      </c>
      <c r="O295" s="10" t="n">
        <v>45048</v>
      </c>
      <c r="P295" s="12" t="n">
        <v>0.676388888888889</v>
      </c>
      <c r="Q295" s="2" t="n">
        <v>1850</v>
      </c>
      <c r="R295" s="2" t="n">
        <v>160</v>
      </c>
    </row>
    <row r="296" customFormat="false" ht="18.7" hidden="false" customHeight="true" outlineLevel="0" collapsed="false">
      <c r="A296" s="1" t="n">
        <v>295</v>
      </c>
      <c r="B296" s="8" t="str">
        <f aca="false">HYPERLINK("https://mncourtfraud.com/file/27-CR-22-12695.pdf","27-CR-22-12695")</f>
        <v>27-CR-22-12695</v>
      </c>
      <c r="C296" s="9" t="str">
        <f aca="false">HYPERLINK("https://mncourtfraud.com/file/MBH-27.zip","MBH-27.zip")</f>
        <v>MBH-27.zip</v>
      </c>
      <c r="D296" s="2" t="s">
        <v>17</v>
      </c>
      <c r="E296" s="10" t="n">
        <v>45048</v>
      </c>
      <c r="F296" s="2" t="s">
        <v>31</v>
      </c>
      <c r="G296" s="8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296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6" s="1" t="s">
        <v>221</v>
      </c>
      <c r="J296" s="2" t="s">
        <v>237</v>
      </c>
      <c r="K296" s="2" t="s">
        <v>236</v>
      </c>
      <c r="L296" s="2" t="n">
        <v>3824</v>
      </c>
      <c r="M296" s="2" t="s">
        <v>234</v>
      </c>
      <c r="N296" s="2" t="s">
        <v>225</v>
      </c>
      <c r="O296" s="10" t="n">
        <v>45048</v>
      </c>
      <c r="P296" s="12" t="n">
        <v>0.676388888888889</v>
      </c>
      <c r="Q296" s="2" t="n">
        <v>1850</v>
      </c>
      <c r="R296" s="2" t="n">
        <v>160</v>
      </c>
    </row>
    <row r="297" customFormat="false" ht="18.7" hidden="false" customHeight="true" outlineLevel="0" collapsed="false">
      <c r="A297" s="1" t="n">
        <v>296</v>
      </c>
      <c r="B297" s="8" t="str">
        <f aca="false">HYPERLINK("https://mncourtfraud.com/file/27-CR-22-13797.pdf","27-CR-22-13797")</f>
        <v>27-CR-22-13797</v>
      </c>
      <c r="C297" s="9" t="str">
        <f aca="false">HYPERLINK("https://mncourtfraud.com/file/MBH-27.zip","MBH-27.zip")</f>
        <v>MBH-27.zip</v>
      </c>
      <c r="D297" s="2" t="s">
        <v>17</v>
      </c>
      <c r="E297" s="10" t="n">
        <v>45048</v>
      </c>
      <c r="F297" s="2" t="s">
        <v>31</v>
      </c>
      <c r="G297" s="8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297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7" s="1" t="s">
        <v>221</v>
      </c>
      <c r="J297" s="2" t="s">
        <v>237</v>
      </c>
      <c r="K297" s="2" t="s">
        <v>236</v>
      </c>
      <c r="L297" s="2" t="n">
        <v>3824</v>
      </c>
      <c r="M297" s="2" t="s">
        <v>234</v>
      </c>
      <c r="N297" s="2" t="s">
        <v>225</v>
      </c>
      <c r="O297" s="10" t="n">
        <v>45048</v>
      </c>
      <c r="P297" s="12" t="n">
        <v>0.676388888888889</v>
      </c>
      <c r="Q297" s="2" t="n">
        <v>1850</v>
      </c>
      <c r="R297" s="2" t="n">
        <v>160</v>
      </c>
    </row>
    <row r="298" customFormat="false" ht="18.7" hidden="false" customHeight="true" outlineLevel="0" collapsed="false">
      <c r="A298" s="1" t="n">
        <v>297</v>
      </c>
      <c r="B298" s="8" t="str">
        <f aca="false">HYPERLINK("https://mncourtfraud.com/file/27-CR-22-25069.pdf","27-CR-22-25069")</f>
        <v>27-CR-22-25069</v>
      </c>
      <c r="C298" s="9" t="str">
        <f aca="false">HYPERLINK("https://mncourtfraud.com/file/MBH-27.zip","MBH-27.zip")</f>
        <v>MBH-27.zip</v>
      </c>
      <c r="D298" s="2" t="s">
        <v>17</v>
      </c>
      <c r="E298" s="10" t="n">
        <v>45048</v>
      </c>
      <c r="F298" s="2" t="s">
        <v>31</v>
      </c>
      <c r="G298" s="8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98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8" s="1" t="s">
        <v>221</v>
      </c>
      <c r="J298" s="2" t="s">
        <v>237</v>
      </c>
      <c r="K298" s="2" t="s">
        <v>236</v>
      </c>
      <c r="L298" s="2" t="n">
        <v>3824</v>
      </c>
      <c r="M298" s="2" t="s">
        <v>234</v>
      </c>
      <c r="N298" s="2" t="s">
        <v>225</v>
      </c>
      <c r="O298" s="10" t="n">
        <v>45048</v>
      </c>
      <c r="P298" s="12" t="n">
        <v>0.676388888888889</v>
      </c>
      <c r="Q298" s="2" t="n">
        <v>1850</v>
      </c>
      <c r="R298" s="2" t="n">
        <v>160</v>
      </c>
    </row>
    <row r="299" customFormat="false" ht="18.7" hidden="false" customHeight="true" outlineLevel="0" collapsed="false">
      <c r="A299" s="1" t="n">
        <v>298</v>
      </c>
      <c r="B299" s="8" t="str">
        <f aca="false">HYPERLINK("https://mncourtfraud.com/file/27-CR-23-1583.pdf","27-CR-23-1583")</f>
        <v>27-CR-23-1583</v>
      </c>
      <c r="C299" s="9" t="str">
        <f aca="false">HYPERLINK("https://mncourtfraud.com/file/MBH-27.zip","MBH-27.zip")</f>
        <v>MBH-27.zip</v>
      </c>
      <c r="D299" s="2" t="s">
        <v>17</v>
      </c>
      <c r="E299" s="10" t="n">
        <v>45048</v>
      </c>
      <c r="F299" s="2" t="s">
        <v>31</v>
      </c>
      <c r="G299" s="8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99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99" s="1" t="s">
        <v>221</v>
      </c>
      <c r="J299" s="2" t="s">
        <v>237</v>
      </c>
      <c r="K299" s="2" t="s">
        <v>236</v>
      </c>
      <c r="L299" s="2" t="n">
        <v>3824</v>
      </c>
      <c r="M299" s="2" t="s">
        <v>234</v>
      </c>
      <c r="N299" s="2" t="s">
        <v>225</v>
      </c>
      <c r="O299" s="10" t="n">
        <v>45048</v>
      </c>
      <c r="P299" s="12" t="n">
        <v>0.676388888888889</v>
      </c>
      <c r="Q299" s="2" t="n">
        <v>1850</v>
      </c>
      <c r="R299" s="2" t="n">
        <v>160</v>
      </c>
    </row>
    <row r="300" customFormat="false" ht="18.7" hidden="false" customHeight="true" outlineLevel="0" collapsed="false">
      <c r="A300" s="1" t="n">
        <v>299</v>
      </c>
      <c r="B300" s="8" t="str">
        <f aca="false">HYPERLINK("https://mncourtfraud.com/file/27-CR-23-4900.pdf","27-CR-23-4900")</f>
        <v>27-CR-23-4900</v>
      </c>
      <c r="C300" s="9" t="str">
        <f aca="false">HYPERLINK("https://mncourtfraud.com/file/MBH-27.zip","MBH-27.zip")</f>
        <v>MBH-27.zip</v>
      </c>
      <c r="D300" s="2" t="s">
        <v>17</v>
      </c>
      <c r="E300" s="10" t="n">
        <v>45048</v>
      </c>
      <c r="F300" s="2" t="s">
        <v>31</v>
      </c>
      <c r="G300" s="8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300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300" s="1" t="s">
        <v>221</v>
      </c>
      <c r="J300" s="2" t="s">
        <v>237</v>
      </c>
      <c r="K300" s="2" t="s">
        <v>236</v>
      </c>
      <c r="L300" s="2" t="n">
        <v>3824</v>
      </c>
      <c r="M300" s="2" t="s">
        <v>234</v>
      </c>
      <c r="N300" s="2" t="s">
        <v>225</v>
      </c>
      <c r="O300" s="10" t="n">
        <v>45048</v>
      </c>
      <c r="P300" s="12" t="n">
        <v>0.676388888888889</v>
      </c>
      <c r="Q300" s="2" t="n">
        <v>1850</v>
      </c>
      <c r="R300" s="2" t="n">
        <v>160</v>
      </c>
    </row>
    <row r="301" customFormat="false" ht="18.7" hidden="false" customHeight="true" outlineLevel="0" collapsed="false">
      <c r="A301" s="1" t="n">
        <v>300</v>
      </c>
      <c r="B301" s="8" t="str">
        <f aca="false">HYPERLINK("https://mncourtfraud.com/file/27-CR-23-4904.pdf","27-CR-23-4904")</f>
        <v>27-CR-23-4904</v>
      </c>
      <c r="C301" s="9" t="str">
        <f aca="false">HYPERLINK("https://mncourtfraud.com/file/MBH-27.zip","MBH-27.zip")</f>
        <v>MBH-27.zip</v>
      </c>
      <c r="D301" s="2" t="s">
        <v>17</v>
      </c>
      <c r="E301" s="10" t="n">
        <v>45048</v>
      </c>
      <c r="F301" s="2" t="s">
        <v>31</v>
      </c>
      <c r="G301" s="8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301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301" s="1" t="s">
        <v>221</v>
      </c>
      <c r="J301" s="2" t="s">
        <v>237</v>
      </c>
      <c r="K301" s="2" t="s">
        <v>236</v>
      </c>
      <c r="L301" s="2" t="n">
        <v>3824</v>
      </c>
      <c r="M301" s="2" t="s">
        <v>234</v>
      </c>
      <c r="N301" s="2" t="s">
        <v>225</v>
      </c>
      <c r="O301" s="10" t="n">
        <v>45048</v>
      </c>
      <c r="P301" s="12" t="n">
        <v>0.676388888888889</v>
      </c>
      <c r="Q301" s="2" t="n">
        <v>1850</v>
      </c>
      <c r="R301" s="2" t="n">
        <v>160</v>
      </c>
    </row>
    <row r="302" customFormat="false" ht="18.7" hidden="false" customHeight="true" outlineLevel="0" collapsed="false">
      <c r="A302" s="1" t="n">
        <v>301</v>
      </c>
      <c r="B302" s="8" t="str">
        <f aca="false">HYPERLINK("https://mncourtfraud.com/file/27-CR-23-7087.pdf","27-CR-23-7087")</f>
        <v>27-CR-23-7087</v>
      </c>
      <c r="C302" s="9" t="str">
        <f aca="false">HYPERLINK("https://mncourtfraud.com/file/MBH-27.zip","MBH-27.zip")</f>
        <v>MBH-27.zip</v>
      </c>
      <c r="D302" s="2" t="s">
        <v>17</v>
      </c>
      <c r="E302" s="10" t="n">
        <v>45048</v>
      </c>
      <c r="F302" s="2" t="s">
        <v>31</v>
      </c>
      <c r="G302" s="8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302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302" s="1" t="s">
        <v>221</v>
      </c>
      <c r="J302" s="2" t="s">
        <v>237</v>
      </c>
      <c r="K302" s="2" t="s">
        <v>236</v>
      </c>
      <c r="L302" s="2" t="n">
        <v>3824</v>
      </c>
      <c r="M302" s="2" t="s">
        <v>234</v>
      </c>
      <c r="N302" s="2" t="s">
        <v>225</v>
      </c>
      <c r="O302" s="10" t="n">
        <v>45048</v>
      </c>
      <c r="P302" s="12" t="n">
        <v>0.676388888888889</v>
      </c>
      <c r="Q302" s="2" t="n">
        <v>1850</v>
      </c>
      <c r="R302" s="2" t="n">
        <v>160</v>
      </c>
    </row>
    <row r="303" customFormat="false" ht="18.7" hidden="false" customHeight="true" outlineLevel="0" collapsed="false">
      <c r="A303" s="1" t="n">
        <v>302</v>
      </c>
      <c r="B303" s="8" t="str">
        <f aca="false">HYPERLINK("https://mncourtfraud.com/file/27-CR-23-7088.pdf","27-CR-23-7088")</f>
        <v>27-CR-23-7088</v>
      </c>
      <c r="C303" s="9" t="str">
        <f aca="false">HYPERLINK("https://mncourtfraud.com/file/MBH-27.zip","MBH-27.zip")</f>
        <v>MBH-27.zip</v>
      </c>
      <c r="D303" s="2" t="s">
        <v>17</v>
      </c>
      <c r="E303" s="10" t="n">
        <v>45048</v>
      </c>
      <c r="F303" s="2" t="s">
        <v>31</v>
      </c>
      <c r="G303" s="8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303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303" s="1" t="s">
        <v>221</v>
      </c>
      <c r="J303" s="2" t="s">
        <v>237</v>
      </c>
      <c r="K303" s="2" t="s">
        <v>236</v>
      </c>
      <c r="L303" s="2" t="n">
        <v>3824</v>
      </c>
      <c r="M303" s="2" t="s">
        <v>234</v>
      </c>
      <c r="N303" s="2" t="s">
        <v>225</v>
      </c>
      <c r="O303" s="10" t="n">
        <v>45048</v>
      </c>
      <c r="P303" s="12" t="n">
        <v>0.676388888888889</v>
      </c>
      <c r="Q303" s="2" t="n">
        <v>1850</v>
      </c>
      <c r="R303" s="2" t="n">
        <v>160</v>
      </c>
    </row>
    <row r="304" customFormat="false" ht="18.7" hidden="false" customHeight="true" outlineLevel="0" collapsed="false">
      <c r="A304" s="1" t="n">
        <v>303</v>
      </c>
      <c r="B304" s="8" t="str">
        <f aca="false">HYPERLINK("https://mncourtfraud.com/file/27-CR-23-7089.pdf","27-CR-23-7089")</f>
        <v>27-CR-23-7089</v>
      </c>
      <c r="C304" s="9" t="str">
        <f aca="false">HYPERLINK("https://mncourtfraud.com/file/MBH-27.zip","MBH-27.zip")</f>
        <v>MBH-27.zip</v>
      </c>
      <c r="D304" s="2" t="s">
        <v>17</v>
      </c>
      <c r="E304" s="10" t="n">
        <v>45048</v>
      </c>
      <c r="F304" s="2" t="s">
        <v>31</v>
      </c>
      <c r="G304" s="8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304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304" s="1" t="s">
        <v>221</v>
      </c>
      <c r="J304" s="2" t="s">
        <v>237</v>
      </c>
      <c r="K304" s="2" t="s">
        <v>236</v>
      </c>
      <c r="L304" s="2" t="n">
        <v>3824</v>
      </c>
      <c r="M304" s="2" t="s">
        <v>234</v>
      </c>
      <c r="N304" s="2" t="s">
        <v>225</v>
      </c>
      <c r="O304" s="10" t="n">
        <v>45048</v>
      </c>
      <c r="P304" s="12" t="n">
        <v>0.676388888888889</v>
      </c>
      <c r="Q304" s="2" t="n">
        <v>1850</v>
      </c>
      <c r="R304" s="2" t="n">
        <v>160</v>
      </c>
    </row>
    <row r="305" customFormat="false" ht="18.7" hidden="false" customHeight="true" outlineLevel="0" collapsed="false">
      <c r="A305" s="1" t="n">
        <v>304</v>
      </c>
      <c r="B305" s="8" t="str">
        <f aca="false">HYPERLINK("https://mncourtfraud.com/file/27-CR-23-7275.pdf","27-CR-23-7275")</f>
        <v>27-CR-23-7275</v>
      </c>
      <c r="C305" s="9" t="str">
        <f aca="false">HYPERLINK("https://mncourtfraud.com/file/MBH-27.zip","MBH-27.zip")</f>
        <v>MBH-27.zip</v>
      </c>
      <c r="D305" s="2" t="s">
        <v>17</v>
      </c>
      <c r="E305" s="10" t="n">
        <v>45048</v>
      </c>
      <c r="F305" s="2" t="s">
        <v>31</v>
      </c>
      <c r="G305" s="8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305" s="8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305" s="1" t="s">
        <v>221</v>
      </c>
      <c r="J305" s="2" t="s">
        <v>237</v>
      </c>
      <c r="K305" s="2" t="s">
        <v>236</v>
      </c>
      <c r="L305" s="2" t="n">
        <v>3824</v>
      </c>
      <c r="M305" s="2" t="s">
        <v>234</v>
      </c>
      <c r="N305" s="2" t="s">
        <v>225</v>
      </c>
      <c r="O305" s="10" t="n">
        <v>45048</v>
      </c>
      <c r="P305" s="12" t="n">
        <v>0.676388888888889</v>
      </c>
      <c r="Q305" s="2" t="n">
        <v>1850</v>
      </c>
      <c r="R305" s="2" t="n">
        <v>160</v>
      </c>
    </row>
    <row r="306" customFormat="false" ht="18.7" hidden="false" customHeight="true" outlineLevel="0" collapsed="false">
      <c r="A306" s="1" t="n">
        <v>305</v>
      </c>
    </row>
    <row r="307" customFormat="false" ht="18.7" hidden="false" customHeight="true" outlineLevel="0" collapsed="false">
      <c r="A307" s="1" t="n">
        <v>306</v>
      </c>
      <c r="B307" s="8" t="str">
        <f aca="false">HYPERLINK("https://mncourtfraud.com/file/27-CR-20-2581.pdf","27-CR-20-2581")</f>
        <v>27-CR-20-2581</v>
      </c>
      <c r="C307" s="9" t="str">
        <f aca="false">HYPERLINK("https://mncourtfraud.com/file/MBH-28.zip","MBH-28.zip")</f>
        <v>MBH-28.zip</v>
      </c>
      <c r="D307" s="2" t="s">
        <v>17</v>
      </c>
      <c r="E307" s="10" t="n">
        <v>45160</v>
      </c>
      <c r="F307" s="2" t="s">
        <v>42</v>
      </c>
      <c r="G307" s="8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307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07" s="1" t="s">
        <v>221</v>
      </c>
      <c r="J307" s="2" t="s">
        <v>238</v>
      </c>
      <c r="K307" s="2" t="s">
        <v>236</v>
      </c>
      <c r="L307" s="2" t="n">
        <v>5012</v>
      </c>
      <c r="M307" s="2" t="s">
        <v>239</v>
      </c>
      <c r="N307" s="2" t="s">
        <v>225</v>
      </c>
      <c r="O307" s="10" t="n">
        <v>45159</v>
      </c>
      <c r="P307" s="12" t="n">
        <v>0.388194444444444</v>
      </c>
      <c r="Q307" s="2" t="n">
        <v>2740</v>
      </c>
      <c r="R307" s="2" t="n">
        <v>180</v>
      </c>
    </row>
    <row r="308" customFormat="false" ht="18.7" hidden="false" customHeight="true" outlineLevel="0" collapsed="false">
      <c r="A308" s="1" t="n">
        <v>307</v>
      </c>
      <c r="B308" s="8" t="str">
        <f aca="false">HYPERLINK("https://mncourtfraud.com/file/27-CR-20-5618.pdf","27-CR-20-5618")</f>
        <v>27-CR-20-5618</v>
      </c>
      <c r="C308" s="9" t="str">
        <f aca="false">HYPERLINK("https://mncourtfraud.com/file/MBH-28.zip","MBH-28.zip")</f>
        <v>MBH-28.zip</v>
      </c>
      <c r="D308" s="2" t="s">
        <v>17</v>
      </c>
      <c r="E308" s="10" t="n">
        <v>45160</v>
      </c>
      <c r="F308" s="2" t="s">
        <v>42</v>
      </c>
      <c r="G308" s="8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308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08" s="1" t="s">
        <v>221</v>
      </c>
      <c r="J308" s="2" t="s">
        <v>238</v>
      </c>
      <c r="K308" s="2" t="s">
        <v>236</v>
      </c>
      <c r="L308" s="2" t="n">
        <v>5012</v>
      </c>
      <c r="M308" s="2" t="s">
        <v>239</v>
      </c>
      <c r="N308" s="2" t="s">
        <v>225</v>
      </c>
      <c r="O308" s="10" t="n">
        <v>45159</v>
      </c>
      <c r="P308" s="12" t="n">
        <v>0.388194444444444</v>
      </c>
      <c r="Q308" s="2" t="n">
        <v>2740</v>
      </c>
      <c r="R308" s="2" t="n">
        <v>180</v>
      </c>
    </row>
    <row r="309" customFormat="false" ht="18.7" hidden="false" customHeight="true" outlineLevel="0" collapsed="false">
      <c r="A309" s="1" t="n">
        <v>308</v>
      </c>
      <c r="B309" s="8" t="str">
        <f aca="false">HYPERLINK("https://mncourtfraud.com/file/27-CR-20-25524.pdf","27-CR-20-25524")</f>
        <v>27-CR-20-25524</v>
      </c>
      <c r="C309" s="9" t="str">
        <f aca="false">HYPERLINK("https://mncourtfraud.com/file/MBH-28.zip","MBH-28.zip")</f>
        <v>MBH-28.zip</v>
      </c>
      <c r="D309" s="2" t="s">
        <v>17</v>
      </c>
      <c r="E309" s="10" t="n">
        <v>45160</v>
      </c>
      <c r="F309" s="2" t="s">
        <v>42</v>
      </c>
      <c r="G309" s="8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309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09" s="1" t="s">
        <v>221</v>
      </c>
      <c r="J309" s="2" t="s">
        <v>238</v>
      </c>
      <c r="K309" s="2" t="s">
        <v>236</v>
      </c>
      <c r="L309" s="2" t="n">
        <v>5012</v>
      </c>
      <c r="M309" s="2" t="s">
        <v>239</v>
      </c>
      <c r="N309" s="2" t="s">
        <v>225</v>
      </c>
      <c r="O309" s="10" t="n">
        <v>45159</v>
      </c>
      <c r="P309" s="12" t="n">
        <v>0.388194444444444</v>
      </c>
      <c r="Q309" s="2" t="n">
        <v>2740</v>
      </c>
      <c r="R309" s="2" t="n">
        <v>180</v>
      </c>
    </row>
    <row r="310" customFormat="false" ht="18.7" hidden="false" customHeight="true" outlineLevel="0" collapsed="false">
      <c r="A310" s="1" t="n">
        <v>309</v>
      </c>
      <c r="B310" s="8" t="str">
        <f aca="false">HYPERLINK("https://mncourtfraud.com/file/27-CR-21-12714.pdf","27-CR-21-12714")</f>
        <v>27-CR-21-12714</v>
      </c>
      <c r="C310" s="9" t="str">
        <f aca="false">HYPERLINK("https://mncourtfraud.com/file/MBH-28.zip","MBH-28.zip")</f>
        <v>MBH-28.zip</v>
      </c>
      <c r="D310" s="2" t="s">
        <v>17</v>
      </c>
      <c r="E310" s="10" t="n">
        <v>45160</v>
      </c>
      <c r="F310" s="2" t="s">
        <v>42</v>
      </c>
      <c r="G310" s="8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310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0" s="1" t="s">
        <v>221</v>
      </c>
      <c r="J310" s="2" t="s">
        <v>238</v>
      </c>
      <c r="K310" s="2" t="s">
        <v>236</v>
      </c>
      <c r="L310" s="2" t="n">
        <v>5012</v>
      </c>
      <c r="M310" s="2" t="s">
        <v>239</v>
      </c>
      <c r="N310" s="2" t="s">
        <v>225</v>
      </c>
      <c r="O310" s="10" t="n">
        <v>45159</v>
      </c>
      <c r="P310" s="12" t="n">
        <v>0.388194444444444</v>
      </c>
      <c r="Q310" s="2" t="n">
        <v>2740</v>
      </c>
      <c r="R310" s="2" t="n">
        <v>180</v>
      </c>
    </row>
    <row r="311" customFormat="false" ht="18.7" hidden="false" customHeight="true" outlineLevel="0" collapsed="false">
      <c r="A311" s="1" t="n">
        <v>310</v>
      </c>
      <c r="B311" s="8" t="str">
        <f aca="false">HYPERLINK("https://mncourtfraud.com/file/27-CR-21-12749.pdf","27-CR-21-12749")</f>
        <v>27-CR-21-12749</v>
      </c>
      <c r="C311" s="9" t="str">
        <f aca="false">HYPERLINK("https://mncourtfraud.com/file/MBH-28.zip","MBH-28.zip")</f>
        <v>MBH-28.zip</v>
      </c>
      <c r="D311" s="2" t="s">
        <v>17</v>
      </c>
      <c r="E311" s="10" t="n">
        <v>45160</v>
      </c>
      <c r="F311" s="2" t="s">
        <v>42</v>
      </c>
      <c r="G311" s="8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311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1" s="1" t="s">
        <v>221</v>
      </c>
      <c r="J311" s="2" t="s">
        <v>238</v>
      </c>
      <c r="K311" s="2" t="s">
        <v>236</v>
      </c>
      <c r="L311" s="2" t="n">
        <v>5012</v>
      </c>
      <c r="M311" s="2" t="s">
        <v>239</v>
      </c>
      <c r="N311" s="2" t="s">
        <v>225</v>
      </c>
      <c r="O311" s="10" t="n">
        <v>45159</v>
      </c>
      <c r="P311" s="12" t="n">
        <v>0.388194444444444</v>
      </c>
      <c r="Q311" s="2" t="n">
        <v>2740</v>
      </c>
      <c r="R311" s="2" t="n">
        <v>180</v>
      </c>
    </row>
    <row r="312" customFormat="false" ht="18.7" hidden="false" customHeight="true" outlineLevel="0" collapsed="false">
      <c r="A312" s="1" t="n">
        <v>311</v>
      </c>
      <c r="B312" s="8" t="str">
        <f aca="false">HYPERLINK("https://mncourtfraud.com/file/27-CR-21-12762.pdf","27-CR-21-12762")</f>
        <v>27-CR-21-12762</v>
      </c>
      <c r="C312" s="9" t="str">
        <f aca="false">HYPERLINK("https://mncourtfraud.com/file/MBH-28.zip","MBH-28.zip")</f>
        <v>MBH-28.zip</v>
      </c>
      <c r="D312" s="2" t="s">
        <v>17</v>
      </c>
      <c r="E312" s="10" t="n">
        <v>45160</v>
      </c>
      <c r="F312" s="2" t="s">
        <v>42</v>
      </c>
      <c r="G312" s="8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312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2" s="1" t="s">
        <v>221</v>
      </c>
      <c r="J312" s="2" t="s">
        <v>238</v>
      </c>
      <c r="K312" s="2" t="s">
        <v>236</v>
      </c>
      <c r="L312" s="2" t="n">
        <v>5012</v>
      </c>
      <c r="M312" s="2" t="s">
        <v>239</v>
      </c>
      <c r="N312" s="2" t="s">
        <v>225</v>
      </c>
      <c r="O312" s="10" t="n">
        <v>45159</v>
      </c>
      <c r="P312" s="12" t="n">
        <v>0.388194444444444</v>
      </c>
      <c r="Q312" s="2" t="n">
        <v>2740</v>
      </c>
      <c r="R312" s="2" t="n">
        <v>180</v>
      </c>
    </row>
    <row r="313" customFormat="false" ht="18.7" hidden="false" customHeight="true" outlineLevel="0" collapsed="false">
      <c r="A313" s="1" t="n">
        <v>312</v>
      </c>
      <c r="B313" s="8" t="str">
        <f aca="false">HYPERLINK("https://mncourtfraud.com/file/27-CR-21-12947.pdf","27-CR-21-12947")</f>
        <v>27-CR-21-12947</v>
      </c>
      <c r="C313" s="9" t="str">
        <f aca="false">HYPERLINK("https://mncourtfraud.com/file/MBH-28.zip","MBH-28.zip")</f>
        <v>MBH-28.zip</v>
      </c>
      <c r="D313" s="2" t="s">
        <v>17</v>
      </c>
      <c r="E313" s="10" t="n">
        <v>45160</v>
      </c>
      <c r="F313" s="2" t="s">
        <v>42</v>
      </c>
      <c r="G313" s="8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313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3" s="1" t="s">
        <v>221</v>
      </c>
      <c r="J313" s="2" t="s">
        <v>238</v>
      </c>
      <c r="K313" s="2" t="s">
        <v>236</v>
      </c>
      <c r="L313" s="2" t="n">
        <v>5012</v>
      </c>
      <c r="M313" s="2" t="s">
        <v>239</v>
      </c>
      <c r="N313" s="2" t="s">
        <v>225</v>
      </c>
      <c r="O313" s="10" t="n">
        <v>45159</v>
      </c>
      <c r="P313" s="12" t="n">
        <v>0.388194444444444</v>
      </c>
      <c r="Q313" s="2" t="n">
        <v>2740</v>
      </c>
      <c r="R313" s="2" t="n">
        <v>180</v>
      </c>
    </row>
    <row r="314" customFormat="false" ht="18.7" hidden="false" customHeight="true" outlineLevel="0" collapsed="false">
      <c r="A314" s="1" t="n">
        <v>313</v>
      </c>
      <c r="B314" s="8" t="str">
        <f aca="false">HYPERLINK("https://mncourtfraud.com/file/27-CR-21-13144.pdf","27-CR-21-13144")</f>
        <v>27-CR-21-13144</v>
      </c>
      <c r="C314" s="9" t="str">
        <f aca="false">HYPERLINK("https://mncourtfraud.com/file/MBH-28.zip","MBH-28.zip")</f>
        <v>MBH-28.zip</v>
      </c>
      <c r="D314" s="2" t="s">
        <v>17</v>
      </c>
      <c r="E314" s="10" t="n">
        <v>45160</v>
      </c>
      <c r="F314" s="2" t="s">
        <v>42</v>
      </c>
      <c r="G314" s="8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314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4" s="1" t="s">
        <v>221</v>
      </c>
      <c r="J314" s="2" t="s">
        <v>238</v>
      </c>
      <c r="K314" s="2" t="s">
        <v>236</v>
      </c>
      <c r="L314" s="2" t="n">
        <v>5012</v>
      </c>
      <c r="M314" s="2" t="s">
        <v>239</v>
      </c>
      <c r="N314" s="2" t="s">
        <v>225</v>
      </c>
      <c r="O314" s="10" t="n">
        <v>45159</v>
      </c>
      <c r="P314" s="12" t="n">
        <v>0.388194444444444</v>
      </c>
      <c r="Q314" s="2" t="n">
        <v>2740</v>
      </c>
      <c r="R314" s="2" t="n">
        <v>180</v>
      </c>
    </row>
    <row r="315" customFormat="false" ht="18.7" hidden="false" customHeight="true" outlineLevel="0" collapsed="false">
      <c r="A315" s="1" t="n">
        <v>314</v>
      </c>
      <c r="B315" s="8" t="str">
        <f aca="false">HYPERLINK("https://mncourtfraud.com/file/27-CR-21-13146.pdf","27-CR-21-13146")</f>
        <v>27-CR-21-13146</v>
      </c>
      <c r="C315" s="9" t="str">
        <f aca="false">HYPERLINK("https://mncourtfraud.com/file/MBH-28.zip","MBH-28.zip")</f>
        <v>MBH-28.zip</v>
      </c>
      <c r="D315" s="2" t="s">
        <v>17</v>
      </c>
      <c r="E315" s="10" t="n">
        <v>45160</v>
      </c>
      <c r="F315" s="2" t="s">
        <v>42</v>
      </c>
      <c r="G315" s="8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315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5" s="1" t="s">
        <v>221</v>
      </c>
      <c r="J315" s="2" t="s">
        <v>238</v>
      </c>
      <c r="K315" s="2" t="s">
        <v>236</v>
      </c>
      <c r="L315" s="2" t="n">
        <v>5012</v>
      </c>
      <c r="M315" s="2" t="s">
        <v>239</v>
      </c>
      <c r="N315" s="2" t="s">
        <v>225</v>
      </c>
      <c r="O315" s="10" t="n">
        <v>45159</v>
      </c>
      <c r="P315" s="12" t="n">
        <v>0.388194444444444</v>
      </c>
      <c r="Q315" s="2" t="n">
        <v>2740</v>
      </c>
      <c r="R315" s="2" t="n">
        <v>180</v>
      </c>
    </row>
    <row r="316" customFormat="false" ht="18.7" hidden="false" customHeight="true" outlineLevel="0" collapsed="false">
      <c r="A316" s="1" t="n">
        <v>315</v>
      </c>
      <c r="B316" s="8" t="str">
        <f aca="false">HYPERLINK("https://mncourtfraud.com/file/27-CR-21-13147.pdf","27-CR-21-13147")</f>
        <v>27-CR-21-13147</v>
      </c>
      <c r="C316" s="9" t="str">
        <f aca="false">HYPERLINK("https://mncourtfraud.com/file/MBH-28.zip","MBH-28.zip")</f>
        <v>MBH-28.zip</v>
      </c>
      <c r="D316" s="2" t="s">
        <v>17</v>
      </c>
      <c r="E316" s="10" t="n">
        <v>45160</v>
      </c>
      <c r="F316" s="2" t="s">
        <v>42</v>
      </c>
      <c r="G316" s="8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316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6" s="1" t="s">
        <v>221</v>
      </c>
      <c r="J316" s="2" t="s">
        <v>238</v>
      </c>
      <c r="K316" s="2" t="s">
        <v>236</v>
      </c>
      <c r="L316" s="2" t="n">
        <v>5012</v>
      </c>
      <c r="M316" s="2" t="s">
        <v>239</v>
      </c>
      <c r="N316" s="2" t="s">
        <v>225</v>
      </c>
      <c r="O316" s="10" t="n">
        <v>45159</v>
      </c>
      <c r="P316" s="12" t="n">
        <v>0.388194444444444</v>
      </c>
      <c r="Q316" s="2" t="n">
        <v>2740</v>
      </c>
      <c r="R316" s="2" t="n">
        <v>180</v>
      </c>
    </row>
    <row r="317" customFormat="false" ht="18.7" hidden="false" customHeight="true" outlineLevel="0" collapsed="false">
      <c r="A317" s="1" t="n">
        <v>316</v>
      </c>
      <c r="B317" s="8" t="str">
        <f aca="false">HYPERLINK("https://mncourtfraud.com/file/27-CR-21-13150.pdf","27-CR-21-13150")</f>
        <v>27-CR-21-13150</v>
      </c>
      <c r="C317" s="9" t="str">
        <f aca="false">HYPERLINK("https://mncourtfraud.com/file/MBH-28.zip","MBH-28.zip")</f>
        <v>MBH-28.zip</v>
      </c>
      <c r="D317" s="2" t="s">
        <v>17</v>
      </c>
      <c r="E317" s="10" t="n">
        <v>45160</v>
      </c>
      <c r="F317" s="2" t="s">
        <v>42</v>
      </c>
      <c r="G317" s="8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317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7" s="1" t="s">
        <v>221</v>
      </c>
      <c r="J317" s="2" t="s">
        <v>238</v>
      </c>
      <c r="K317" s="2" t="s">
        <v>236</v>
      </c>
      <c r="L317" s="2" t="n">
        <v>5012</v>
      </c>
      <c r="M317" s="2" t="s">
        <v>239</v>
      </c>
      <c r="N317" s="2" t="s">
        <v>225</v>
      </c>
      <c r="O317" s="10" t="n">
        <v>45159</v>
      </c>
      <c r="P317" s="12" t="n">
        <v>0.388194444444444</v>
      </c>
      <c r="Q317" s="2" t="n">
        <v>2740</v>
      </c>
      <c r="R317" s="2" t="n">
        <v>180</v>
      </c>
    </row>
    <row r="318" customFormat="false" ht="18.7" hidden="false" customHeight="true" outlineLevel="0" collapsed="false">
      <c r="A318" s="1" t="n">
        <v>317</v>
      </c>
      <c r="B318" s="8" t="str">
        <f aca="false">HYPERLINK("https://mncourtfraud.com/file/27-CR-21-23724.pdf","27-CR-21-23724")</f>
        <v>27-CR-21-23724</v>
      </c>
      <c r="C318" s="9" t="str">
        <f aca="false">HYPERLINK("https://mncourtfraud.com/file/MBH-28.zip","MBH-28.zip")</f>
        <v>MBH-28.zip</v>
      </c>
      <c r="D318" s="2" t="s">
        <v>17</v>
      </c>
      <c r="E318" s="10" t="n">
        <v>45160</v>
      </c>
      <c r="F318" s="2" t="s">
        <v>42</v>
      </c>
      <c r="G318" s="8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318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8" s="1" t="s">
        <v>221</v>
      </c>
      <c r="J318" s="2" t="s">
        <v>238</v>
      </c>
      <c r="K318" s="2" t="s">
        <v>236</v>
      </c>
      <c r="L318" s="2" t="n">
        <v>5012</v>
      </c>
      <c r="M318" s="2" t="s">
        <v>239</v>
      </c>
      <c r="N318" s="2" t="s">
        <v>225</v>
      </c>
      <c r="O318" s="10" t="n">
        <v>45159</v>
      </c>
      <c r="P318" s="12" t="n">
        <v>0.388194444444444</v>
      </c>
      <c r="Q318" s="2" t="n">
        <v>2740</v>
      </c>
      <c r="R318" s="2" t="n">
        <v>180</v>
      </c>
    </row>
    <row r="319" customFormat="false" ht="18.7" hidden="false" customHeight="true" outlineLevel="0" collapsed="false">
      <c r="A319" s="1" t="n">
        <v>318</v>
      </c>
      <c r="B319" s="8" t="str">
        <f aca="false">HYPERLINK("https://mncourtfraud.com/file/27-CR-22-8126.pdf","27-CR-22-8126")</f>
        <v>27-CR-22-8126</v>
      </c>
      <c r="C319" s="9" t="str">
        <f aca="false">HYPERLINK("https://mncourtfraud.com/file/MBH-28.zip","MBH-28.zip")</f>
        <v>MBH-28.zip</v>
      </c>
      <c r="D319" s="2" t="s">
        <v>17</v>
      </c>
      <c r="E319" s="10" t="n">
        <v>45160</v>
      </c>
      <c r="F319" s="2" t="s">
        <v>42</v>
      </c>
      <c r="G319" s="8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319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19" s="1" t="s">
        <v>221</v>
      </c>
      <c r="J319" s="2" t="s">
        <v>238</v>
      </c>
      <c r="K319" s="2" t="s">
        <v>236</v>
      </c>
      <c r="L319" s="2" t="n">
        <v>5012</v>
      </c>
      <c r="M319" s="2" t="s">
        <v>239</v>
      </c>
      <c r="N319" s="2" t="s">
        <v>225</v>
      </c>
      <c r="O319" s="10" t="n">
        <v>45159</v>
      </c>
      <c r="P319" s="12" t="n">
        <v>0.388194444444444</v>
      </c>
      <c r="Q319" s="2" t="n">
        <v>2740</v>
      </c>
      <c r="R319" s="2" t="n">
        <v>180</v>
      </c>
    </row>
    <row r="320" customFormat="false" ht="18.7" hidden="false" customHeight="true" outlineLevel="0" collapsed="false">
      <c r="A320" s="1" t="n">
        <v>319</v>
      </c>
      <c r="B320" s="8" t="str">
        <f aca="false">HYPERLINK("https://mncourtfraud.com/file/27-CR-22-8378.pdf","27-CR-22-8378")</f>
        <v>27-CR-22-8378</v>
      </c>
      <c r="C320" s="9" t="str">
        <f aca="false">HYPERLINK("https://mncourtfraud.com/file/MBH-28.zip","MBH-28.zip")</f>
        <v>MBH-28.zip</v>
      </c>
      <c r="D320" s="2" t="s">
        <v>17</v>
      </c>
      <c r="E320" s="10" t="n">
        <v>45160</v>
      </c>
      <c r="F320" s="2" t="s">
        <v>42</v>
      </c>
      <c r="G320" s="8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320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0" s="1" t="s">
        <v>221</v>
      </c>
      <c r="J320" s="2" t="s">
        <v>238</v>
      </c>
      <c r="K320" s="2" t="s">
        <v>236</v>
      </c>
      <c r="L320" s="2" t="n">
        <v>5012</v>
      </c>
      <c r="M320" s="2" t="s">
        <v>239</v>
      </c>
      <c r="N320" s="2" t="s">
        <v>225</v>
      </c>
      <c r="O320" s="10" t="n">
        <v>45159</v>
      </c>
      <c r="P320" s="12" t="n">
        <v>0.388194444444444</v>
      </c>
      <c r="Q320" s="2" t="n">
        <v>2740</v>
      </c>
      <c r="R320" s="2" t="n">
        <v>180</v>
      </c>
    </row>
    <row r="321" customFormat="false" ht="18.7" hidden="false" customHeight="true" outlineLevel="0" collapsed="false">
      <c r="A321" s="1" t="n">
        <v>320</v>
      </c>
      <c r="B321" s="8" t="str">
        <f aca="false">HYPERLINK("https://mncourtfraud.com/file/27-CR-22-11847.pdf","27-CR-22-11847")</f>
        <v>27-CR-22-11847</v>
      </c>
      <c r="C321" s="9" t="str">
        <f aca="false">HYPERLINK("https://mncourtfraud.com/file/MBH-28.zip","MBH-28.zip")</f>
        <v>MBH-28.zip</v>
      </c>
      <c r="D321" s="2" t="s">
        <v>17</v>
      </c>
      <c r="E321" s="10" t="n">
        <v>45160</v>
      </c>
      <c r="F321" s="2" t="s">
        <v>42</v>
      </c>
      <c r="G321" s="8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21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1" s="1" t="s">
        <v>221</v>
      </c>
      <c r="J321" s="2" t="s">
        <v>238</v>
      </c>
      <c r="K321" s="2" t="s">
        <v>236</v>
      </c>
      <c r="L321" s="2" t="n">
        <v>5012</v>
      </c>
      <c r="M321" s="2" t="s">
        <v>239</v>
      </c>
      <c r="N321" s="2" t="s">
        <v>225</v>
      </c>
      <c r="O321" s="10" t="n">
        <v>45159</v>
      </c>
      <c r="P321" s="12" t="n">
        <v>0.388194444444444</v>
      </c>
      <c r="Q321" s="2" t="n">
        <v>2740</v>
      </c>
      <c r="R321" s="2" t="n">
        <v>180</v>
      </c>
    </row>
    <row r="322" customFormat="false" ht="18.7" hidden="false" customHeight="true" outlineLevel="0" collapsed="false">
      <c r="A322" s="1" t="n">
        <v>321</v>
      </c>
      <c r="B322" s="8" t="str">
        <f aca="false">HYPERLINK("https://mncourtfraud.com/file/27-CR-22-25069.pdf","27-CR-22-25069")</f>
        <v>27-CR-22-25069</v>
      </c>
      <c r="C322" s="9" t="str">
        <f aca="false">HYPERLINK("https://mncourtfraud.com/file/MBH-28.zip","MBH-28.zip")</f>
        <v>MBH-28.zip</v>
      </c>
      <c r="D322" s="2" t="s">
        <v>17</v>
      </c>
      <c r="E322" s="10" t="n">
        <v>45160</v>
      </c>
      <c r="F322" s="2" t="s">
        <v>42</v>
      </c>
      <c r="G322" s="8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322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2" s="1" t="s">
        <v>221</v>
      </c>
      <c r="J322" s="2" t="s">
        <v>238</v>
      </c>
      <c r="K322" s="2" t="s">
        <v>236</v>
      </c>
      <c r="L322" s="2" t="n">
        <v>5012</v>
      </c>
      <c r="M322" s="2" t="s">
        <v>239</v>
      </c>
      <c r="N322" s="2" t="s">
        <v>225</v>
      </c>
      <c r="O322" s="10" t="n">
        <v>45159</v>
      </c>
      <c r="P322" s="12" t="n">
        <v>0.388194444444444</v>
      </c>
      <c r="Q322" s="2" t="n">
        <v>2740</v>
      </c>
      <c r="R322" s="2" t="n">
        <v>180</v>
      </c>
    </row>
    <row r="323" customFormat="false" ht="18.7" hidden="false" customHeight="true" outlineLevel="0" collapsed="false">
      <c r="A323" s="1" t="n">
        <v>322</v>
      </c>
      <c r="B323" s="8" t="str">
        <f aca="false">HYPERLINK("https://mncourtfraud.com/file/27-CR-23-1583.pdf","27-CR-23-1583")</f>
        <v>27-CR-23-1583</v>
      </c>
      <c r="C323" s="9" t="str">
        <f aca="false">HYPERLINK("https://mncourtfraud.com/file/MBH-28.zip","MBH-28.zip")</f>
        <v>MBH-28.zip</v>
      </c>
      <c r="D323" s="2" t="s">
        <v>17</v>
      </c>
      <c r="E323" s="10" t="n">
        <v>45160</v>
      </c>
      <c r="F323" s="2" t="s">
        <v>42</v>
      </c>
      <c r="G323" s="8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323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3" s="1" t="s">
        <v>221</v>
      </c>
      <c r="J323" s="2" t="s">
        <v>238</v>
      </c>
      <c r="K323" s="2" t="s">
        <v>236</v>
      </c>
      <c r="L323" s="2" t="n">
        <v>5012</v>
      </c>
      <c r="M323" s="2" t="s">
        <v>239</v>
      </c>
      <c r="N323" s="2" t="s">
        <v>225</v>
      </c>
      <c r="O323" s="10" t="n">
        <v>45159</v>
      </c>
      <c r="P323" s="12" t="n">
        <v>0.388194444444444</v>
      </c>
      <c r="Q323" s="2" t="n">
        <v>2740</v>
      </c>
      <c r="R323" s="2" t="n">
        <v>180</v>
      </c>
    </row>
    <row r="324" customFormat="false" ht="18.7" hidden="false" customHeight="true" outlineLevel="0" collapsed="false">
      <c r="A324" s="1" t="n">
        <v>323</v>
      </c>
      <c r="B324" s="8" t="str">
        <f aca="false">HYPERLINK("https://mncourtfraud.com/file/27-CR-23-4900.pdf","27-CR-23-4900")</f>
        <v>27-CR-23-4900</v>
      </c>
      <c r="C324" s="9" t="str">
        <f aca="false">HYPERLINK("https://mncourtfraud.com/file/MBH-28.zip","MBH-28.zip")</f>
        <v>MBH-28.zip</v>
      </c>
      <c r="D324" s="2" t="s">
        <v>17</v>
      </c>
      <c r="E324" s="10" t="n">
        <v>45160</v>
      </c>
      <c r="F324" s="2" t="s">
        <v>42</v>
      </c>
      <c r="G324" s="8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324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4" s="1" t="s">
        <v>221</v>
      </c>
      <c r="J324" s="2" t="s">
        <v>238</v>
      </c>
      <c r="K324" s="2" t="s">
        <v>236</v>
      </c>
      <c r="L324" s="2" t="n">
        <v>5012</v>
      </c>
      <c r="M324" s="2" t="s">
        <v>239</v>
      </c>
      <c r="N324" s="2" t="s">
        <v>225</v>
      </c>
      <c r="O324" s="10" t="n">
        <v>45159</v>
      </c>
      <c r="P324" s="12" t="n">
        <v>0.388194444444444</v>
      </c>
      <c r="Q324" s="2" t="n">
        <v>2740</v>
      </c>
      <c r="R324" s="2" t="n">
        <v>180</v>
      </c>
    </row>
    <row r="325" customFormat="false" ht="18.7" hidden="false" customHeight="true" outlineLevel="0" collapsed="false">
      <c r="A325" s="1" t="n">
        <v>324</v>
      </c>
      <c r="B325" s="8" t="str">
        <f aca="false">HYPERLINK("https://mncourtfraud.com/file/27-CR-23-4904.pdf","27-CR-23-4904")</f>
        <v>27-CR-23-4904</v>
      </c>
      <c r="C325" s="9" t="str">
        <f aca="false">HYPERLINK("https://mncourtfraud.com/file/MBH-28.zip","MBH-28.zip")</f>
        <v>MBH-28.zip</v>
      </c>
      <c r="D325" s="2" t="s">
        <v>17</v>
      </c>
      <c r="E325" s="10" t="n">
        <v>45160</v>
      </c>
      <c r="F325" s="2" t="s">
        <v>42</v>
      </c>
      <c r="G325" s="8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325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5" s="1" t="s">
        <v>221</v>
      </c>
      <c r="J325" s="2" t="s">
        <v>238</v>
      </c>
      <c r="K325" s="2" t="s">
        <v>236</v>
      </c>
      <c r="L325" s="2" t="n">
        <v>5012</v>
      </c>
      <c r="M325" s="2" t="s">
        <v>239</v>
      </c>
      <c r="N325" s="2" t="s">
        <v>225</v>
      </c>
      <c r="O325" s="10" t="n">
        <v>45159</v>
      </c>
      <c r="P325" s="12" t="n">
        <v>0.388194444444444</v>
      </c>
      <c r="Q325" s="2" t="n">
        <v>2740</v>
      </c>
      <c r="R325" s="2" t="n">
        <v>180</v>
      </c>
    </row>
    <row r="326" customFormat="false" ht="18.7" hidden="false" customHeight="true" outlineLevel="0" collapsed="false">
      <c r="A326" s="1" t="n">
        <v>325</v>
      </c>
      <c r="B326" s="8" t="str">
        <f aca="false">HYPERLINK("https://mncourtfraud.com/file/27-CR-23-7087.pdf","27-CR-23-7087")</f>
        <v>27-CR-23-7087</v>
      </c>
      <c r="C326" s="9" t="str">
        <f aca="false">HYPERLINK("https://mncourtfraud.com/file/MBH-28.zip","MBH-28.zip")</f>
        <v>MBH-28.zip</v>
      </c>
      <c r="D326" s="2" t="s">
        <v>17</v>
      </c>
      <c r="E326" s="10" t="n">
        <v>45160</v>
      </c>
      <c r="F326" s="2" t="s">
        <v>42</v>
      </c>
      <c r="G326" s="8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326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6" s="1" t="s">
        <v>221</v>
      </c>
      <c r="J326" s="2" t="s">
        <v>238</v>
      </c>
      <c r="K326" s="2" t="s">
        <v>236</v>
      </c>
      <c r="L326" s="2" t="n">
        <v>5012</v>
      </c>
      <c r="M326" s="2" t="s">
        <v>239</v>
      </c>
      <c r="N326" s="2" t="s">
        <v>225</v>
      </c>
      <c r="O326" s="10" t="n">
        <v>45159</v>
      </c>
      <c r="P326" s="12" t="n">
        <v>0.388194444444444</v>
      </c>
      <c r="Q326" s="2" t="n">
        <v>2740</v>
      </c>
      <c r="R326" s="2" t="n">
        <v>180</v>
      </c>
    </row>
    <row r="327" customFormat="false" ht="18.7" hidden="false" customHeight="true" outlineLevel="0" collapsed="false">
      <c r="A327" s="1" t="n">
        <v>326</v>
      </c>
      <c r="B327" s="8" t="str">
        <f aca="false">HYPERLINK("https://mncourtfraud.com/file/27-CR-23-7088.pdf","27-CR-23-7088")</f>
        <v>27-CR-23-7088</v>
      </c>
      <c r="C327" s="9" t="str">
        <f aca="false">HYPERLINK("https://mncourtfraud.com/file/MBH-28.zip","MBH-28.zip")</f>
        <v>MBH-28.zip</v>
      </c>
      <c r="D327" s="2" t="s">
        <v>17</v>
      </c>
      <c r="E327" s="10" t="n">
        <v>45160</v>
      </c>
      <c r="F327" s="2" t="s">
        <v>42</v>
      </c>
      <c r="G327" s="8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327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7" s="1" t="s">
        <v>221</v>
      </c>
      <c r="J327" s="2" t="s">
        <v>238</v>
      </c>
      <c r="K327" s="2" t="s">
        <v>236</v>
      </c>
      <c r="L327" s="2" t="n">
        <v>5012</v>
      </c>
      <c r="M327" s="2" t="s">
        <v>239</v>
      </c>
      <c r="N327" s="2" t="s">
        <v>225</v>
      </c>
      <c r="O327" s="10" t="n">
        <v>45159</v>
      </c>
      <c r="P327" s="12" t="n">
        <v>0.388194444444444</v>
      </c>
      <c r="Q327" s="2" t="n">
        <v>2740</v>
      </c>
      <c r="R327" s="2" t="n">
        <v>180</v>
      </c>
    </row>
    <row r="328" customFormat="false" ht="18.7" hidden="false" customHeight="true" outlineLevel="0" collapsed="false">
      <c r="A328" s="1" t="n">
        <v>327</v>
      </c>
      <c r="B328" s="8" t="str">
        <f aca="false">HYPERLINK("https://mncourtfraud.com/file/27-CR-23-7089.pdf","27-CR-23-7089")</f>
        <v>27-CR-23-7089</v>
      </c>
      <c r="C328" s="9" t="str">
        <f aca="false">HYPERLINK("https://mncourtfraud.com/file/MBH-28.zip","MBH-28.zip")</f>
        <v>MBH-28.zip</v>
      </c>
      <c r="D328" s="2" t="s">
        <v>17</v>
      </c>
      <c r="E328" s="10" t="n">
        <v>45160</v>
      </c>
      <c r="F328" s="2" t="s">
        <v>42</v>
      </c>
      <c r="G328" s="8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328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8" s="1" t="s">
        <v>221</v>
      </c>
      <c r="J328" s="2" t="s">
        <v>238</v>
      </c>
      <c r="K328" s="2" t="s">
        <v>236</v>
      </c>
      <c r="L328" s="2" t="n">
        <v>5012</v>
      </c>
      <c r="M328" s="2" t="s">
        <v>239</v>
      </c>
      <c r="N328" s="2" t="s">
        <v>225</v>
      </c>
      <c r="O328" s="10" t="n">
        <v>45159</v>
      </c>
      <c r="P328" s="12" t="n">
        <v>0.388194444444444</v>
      </c>
      <c r="Q328" s="2" t="n">
        <v>2740</v>
      </c>
      <c r="R328" s="2" t="n">
        <v>180</v>
      </c>
    </row>
    <row r="329" customFormat="false" ht="18.7" hidden="false" customHeight="true" outlineLevel="0" collapsed="false">
      <c r="A329" s="1" t="n">
        <v>328</v>
      </c>
      <c r="B329" s="8" t="str">
        <f aca="false">HYPERLINK("https://mncourtfraud.com/file/27-CR-23-7275.pdf","27-CR-23-7275")</f>
        <v>27-CR-23-7275</v>
      </c>
      <c r="C329" s="9" t="str">
        <f aca="false">HYPERLINK("https://mncourtfraud.com/file/MBH-28.zip","MBH-28.zip")</f>
        <v>MBH-28.zip</v>
      </c>
      <c r="D329" s="2" t="s">
        <v>17</v>
      </c>
      <c r="E329" s="10" t="n">
        <v>45160</v>
      </c>
      <c r="F329" s="2" t="s">
        <v>42</v>
      </c>
      <c r="G329" s="8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329" s="8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329" s="1" t="s">
        <v>221</v>
      </c>
      <c r="J329" s="2" t="s">
        <v>238</v>
      </c>
      <c r="K329" s="2" t="s">
        <v>236</v>
      </c>
      <c r="L329" s="2" t="n">
        <v>5012</v>
      </c>
      <c r="M329" s="2" t="s">
        <v>239</v>
      </c>
      <c r="N329" s="2" t="s">
        <v>225</v>
      </c>
      <c r="O329" s="10" t="n">
        <v>45159</v>
      </c>
      <c r="P329" s="12" t="n">
        <v>0.388194444444444</v>
      </c>
      <c r="Q329" s="2" t="n">
        <v>2740</v>
      </c>
      <c r="R329" s="2" t="n">
        <v>180</v>
      </c>
    </row>
    <row r="330" customFormat="false" ht="18.7" hidden="false" customHeight="true" outlineLevel="0" collapsed="false">
      <c r="A330" s="1" t="n">
        <v>329</v>
      </c>
      <c r="B330" s="8" t="str">
        <f aca="false">HYPERLINK("https://mncourtfraud.com/file/27-CR-20-2581.pdf","27-CR-20-2581")</f>
        <v>27-CR-20-2581</v>
      </c>
      <c r="C330" s="9" t="str">
        <f aca="false">HYPERLINK("https://mncourtfraud.com/file/MBH-28.zip","MBH-28.zip")</f>
        <v>MBH-28.zip</v>
      </c>
      <c r="D330" s="2" t="s">
        <v>17</v>
      </c>
      <c r="E330" s="10" t="n">
        <v>45160</v>
      </c>
      <c r="F330" s="2" t="s">
        <v>42</v>
      </c>
      <c r="G330" s="8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330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0" s="1" t="s">
        <v>221</v>
      </c>
      <c r="J330" s="2" t="s">
        <v>240</v>
      </c>
      <c r="K330" s="2" t="s">
        <v>223</v>
      </c>
      <c r="L330" s="2" t="n">
        <v>5220</v>
      </c>
      <c r="M330" s="2" t="s">
        <v>239</v>
      </c>
      <c r="N330" s="2" t="s">
        <v>225</v>
      </c>
      <c r="Q330" s="2" t="n">
        <v>881</v>
      </c>
      <c r="R330" s="2" t="n">
        <v>216</v>
      </c>
    </row>
    <row r="331" customFormat="false" ht="18.7" hidden="false" customHeight="true" outlineLevel="0" collapsed="false">
      <c r="A331" s="1" t="n">
        <v>330</v>
      </c>
      <c r="B331" s="8" t="str">
        <f aca="false">HYPERLINK("https://mncourtfraud.com/file/27-CR-20-5618.pdf","27-CR-20-5618")</f>
        <v>27-CR-20-5618</v>
      </c>
      <c r="C331" s="9" t="str">
        <f aca="false">HYPERLINK("https://mncourtfraud.com/file/MBH-28.zip","MBH-28.zip")</f>
        <v>MBH-28.zip</v>
      </c>
      <c r="D331" s="2" t="s">
        <v>17</v>
      </c>
      <c r="E331" s="10" t="n">
        <v>45160</v>
      </c>
      <c r="F331" s="2" t="s">
        <v>42</v>
      </c>
      <c r="G331" s="8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331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1" s="1" t="s">
        <v>221</v>
      </c>
      <c r="J331" s="2" t="s">
        <v>240</v>
      </c>
      <c r="K331" s="2" t="s">
        <v>223</v>
      </c>
      <c r="L331" s="2" t="n">
        <v>5220</v>
      </c>
      <c r="M331" s="2" t="s">
        <v>239</v>
      </c>
      <c r="N331" s="2" t="s">
        <v>225</v>
      </c>
      <c r="Q331" s="2" t="n">
        <v>881</v>
      </c>
      <c r="R331" s="2" t="n">
        <v>216</v>
      </c>
    </row>
    <row r="332" customFormat="false" ht="18.7" hidden="false" customHeight="true" outlineLevel="0" collapsed="false">
      <c r="A332" s="1" t="n">
        <v>331</v>
      </c>
      <c r="B332" s="8" t="str">
        <f aca="false">HYPERLINK("https://mncourtfraud.com/file/27-CR-20-25524.pdf","27-CR-20-25524")</f>
        <v>27-CR-20-25524</v>
      </c>
      <c r="C332" s="9" t="str">
        <f aca="false">HYPERLINK("https://mncourtfraud.com/file/MBH-28.zip","MBH-28.zip")</f>
        <v>MBH-28.zip</v>
      </c>
      <c r="D332" s="2" t="s">
        <v>17</v>
      </c>
      <c r="E332" s="10" t="n">
        <v>45160</v>
      </c>
      <c r="F332" s="2" t="s">
        <v>42</v>
      </c>
      <c r="G332" s="8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332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2" s="1" t="s">
        <v>221</v>
      </c>
      <c r="J332" s="2" t="s">
        <v>240</v>
      </c>
      <c r="K332" s="2" t="s">
        <v>223</v>
      </c>
      <c r="L332" s="2" t="n">
        <v>5220</v>
      </c>
      <c r="M332" s="2" t="s">
        <v>239</v>
      </c>
      <c r="N332" s="2" t="s">
        <v>225</v>
      </c>
      <c r="Q332" s="2" t="n">
        <v>881</v>
      </c>
      <c r="R332" s="2" t="n">
        <v>216</v>
      </c>
    </row>
    <row r="333" customFormat="false" ht="18.7" hidden="false" customHeight="true" outlineLevel="0" collapsed="false">
      <c r="A333" s="1" t="n">
        <v>332</v>
      </c>
      <c r="B333" s="8" t="str">
        <f aca="false">HYPERLINK("https://mncourtfraud.com/file/27-CR-21-12714.pdf","27-CR-21-12714")</f>
        <v>27-CR-21-12714</v>
      </c>
      <c r="C333" s="9" t="str">
        <f aca="false">HYPERLINK("https://mncourtfraud.com/file/MBH-28.zip","MBH-28.zip")</f>
        <v>MBH-28.zip</v>
      </c>
      <c r="D333" s="2" t="s">
        <v>17</v>
      </c>
      <c r="E333" s="10" t="n">
        <v>45160</v>
      </c>
      <c r="F333" s="2" t="s">
        <v>42</v>
      </c>
      <c r="G333" s="8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333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3" s="1" t="s">
        <v>221</v>
      </c>
      <c r="J333" s="2" t="s">
        <v>240</v>
      </c>
      <c r="K333" s="2" t="s">
        <v>223</v>
      </c>
      <c r="L333" s="2" t="n">
        <v>5220</v>
      </c>
      <c r="M333" s="2" t="s">
        <v>239</v>
      </c>
      <c r="N333" s="2" t="s">
        <v>225</v>
      </c>
      <c r="Q333" s="2" t="n">
        <v>881</v>
      </c>
      <c r="R333" s="2" t="n">
        <v>216</v>
      </c>
    </row>
    <row r="334" customFormat="false" ht="18.7" hidden="false" customHeight="true" outlineLevel="0" collapsed="false">
      <c r="A334" s="1" t="n">
        <v>333</v>
      </c>
      <c r="B334" s="8" t="str">
        <f aca="false">HYPERLINK("https://mncourtfraud.com/file/27-CR-21-12749.pdf","27-CR-21-12749")</f>
        <v>27-CR-21-12749</v>
      </c>
      <c r="C334" s="9" t="str">
        <f aca="false">HYPERLINK("https://mncourtfraud.com/file/MBH-28.zip","MBH-28.zip")</f>
        <v>MBH-28.zip</v>
      </c>
      <c r="D334" s="2" t="s">
        <v>17</v>
      </c>
      <c r="E334" s="10" t="n">
        <v>45160</v>
      </c>
      <c r="F334" s="2" t="s">
        <v>42</v>
      </c>
      <c r="G334" s="8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334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4" s="1" t="s">
        <v>221</v>
      </c>
      <c r="J334" s="2" t="s">
        <v>240</v>
      </c>
      <c r="K334" s="2" t="s">
        <v>223</v>
      </c>
      <c r="L334" s="2" t="n">
        <v>5220</v>
      </c>
      <c r="M334" s="2" t="s">
        <v>239</v>
      </c>
      <c r="N334" s="2" t="s">
        <v>225</v>
      </c>
      <c r="Q334" s="2" t="n">
        <v>881</v>
      </c>
      <c r="R334" s="2" t="n">
        <v>216</v>
      </c>
    </row>
    <row r="335" customFormat="false" ht="18.7" hidden="false" customHeight="true" outlineLevel="0" collapsed="false">
      <c r="A335" s="1" t="n">
        <v>334</v>
      </c>
      <c r="B335" s="8" t="str">
        <f aca="false">HYPERLINK("https://mncourtfraud.com/file/27-CR-21-12762.pdf","27-CR-21-12762")</f>
        <v>27-CR-21-12762</v>
      </c>
      <c r="C335" s="9" t="str">
        <f aca="false">HYPERLINK("https://mncourtfraud.com/file/MBH-28.zip","MBH-28.zip")</f>
        <v>MBH-28.zip</v>
      </c>
      <c r="D335" s="2" t="s">
        <v>17</v>
      </c>
      <c r="E335" s="10" t="n">
        <v>45160</v>
      </c>
      <c r="F335" s="2" t="s">
        <v>42</v>
      </c>
      <c r="G335" s="8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335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5" s="1" t="s">
        <v>221</v>
      </c>
      <c r="J335" s="2" t="s">
        <v>240</v>
      </c>
      <c r="K335" s="2" t="s">
        <v>223</v>
      </c>
      <c r="L335" s="2" t="n">
        <v>5220</v>
      </c>
      <c r="M335" s="2" t="s">
        <v>239</v>
      </c>
      <c r="N335" s="2" t="s">
        <v>225</v>
      </c>
      <c r="Q335" s="2" t="n">
        <v>881</v>
      </c>
      <c r="R335" s="2" t="n">
        <v>216</v>
      </c>
    </row>
    <row r="336" customFormat="false" ht="18.7" hidden="false" customHeight="true" outlineLevel="0" collapsed="false">
      <c r="A336" s="1" t="n">
        <v>335</v>
      </c>
      <c r="B336" s="8" t="str">
        <f aca="false">HYPERLINK("https://mncourtfraud.com/file/27-CR-21-12947.pdf","27-CR-21-12947")</f>
        <v>27-CR-21-12947</v>
      </c>
      <c r="C336" s="9" t="str">
        <f aca="false">HYPERLINK("https://mncourtfraud.com/file/MBH-28.zip","MBH-28.zip")</f>
        <v>MBH-28.zip</v>
      </c>
      <c r="D336" s="2" t="s">
        <v>17</v>
      </c>
      <c r="E336" s="10" t="n">
        <v>45160</v>
      </c>
      <c r="F336" s="2" t="s">
        <v>42</v>
      </c>
      <c r="G336" s="8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336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6" s="1" t="s">
        <v>221</v>
      </c>
      <c r="J336" s="2" t="s">
        <v>240</v>
      </c>
      <c r="K336" s="2" t="s">
        <v>223</v>
      </c>
      <c r="L336" s="2" t="n">
        <v>5220</v>
      </c>
      <c r="M336" s="2" t="s">
        <v>239</v>
      </c>
      <c r="N336" s="2" t="s">
        <v>225</v>
      </c>
      <c r="Q336" s="2" t="n">
        <v>881</v>
      </c>
      <c r="R336" s="2" t="n">
        <v>216</v>
      </c>
    </row>
    <row r="337" customFormat="false" ht="18.7" hidden="false" customHeight="true" outlineLevel="0" collapsed="false">
      <c r="A337" s="1" t="n">
        <v>336</v>
      </c>
      <c r="B337" s="8" t="str">
        <f aca="false">HYPERLINK("https://mncourtfraud.com/file/27-CR-21-13144.pdf","27-CR-21-13144")</f>
        <v>27-CR-21-13144</v>
      </c>
      <c r="C337" s="9" t="str">
        <f aca="false">HYPERLINK("https://mncourtfraud.com/file/MBH-28.zip","MBH-28.zip")</f>
        <v>MBH-28.zip</v>
      </c>
      <c r="D337" s="2" t="s">
        <v>17</v>
      </c>
      <c r="E337" s="10" t="n">
        <v>45160</v>
      </c>
      <c r="F337" s="2" t="s">
        <v>42</v>
      </c>
      <c r="G337" s="8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337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7" s="1" t="s">
        <v>221</v>
      </c>
      <c r="J337" s="2" t="s">
        <v>240</v>
      </c>
      <c r="K337" s="2" t="s">
        <v>223</v>
      </c>
      <c r="L337" s="2" t="n">
        <v>5220</v>
      </c>
      <c r="M337" s="2" t="s">
        <v>239</v>
      </c>
      <c r="N337" s="2" t="s">
        <v>225</v>
      </c>
      <c r="Q337" s="2" t="n">
        <v>881</v>
      </c>
      <c r="R337" s="2" t="n">
        <v>216</v>
      </c>
    </row>
    <row r="338" customFormat="false" ht="18.7" hidden="false" customHeight="true" outlineLevel="0" collapsed="false">
      <c r="A338" s="1" t="n">
        <v>337</v>
      </c>
      <c r="B338" s="8" t="str">
        <f aca="false">HYPERLINK("https://mncourtfraud.com/file/27-CR-21-13146.pdf","27-CR-21-13146")</f>
        <v>27-CR-21-13146</v>
      </c>
      <c r="C338" s="9" t="str">
        <f aca="false">HYPERLINK("https://mncourtfraud.com/file/MBH-28.zip","MBH-28.zip")</f>
        <v>MBH-28.zip</v>
      </c>
      <c r="D338" s="2" t="s">
        <v>17</v>
      </c>
      <c r="E338" s="10" t="n">
        <v>45160</v>
      </c>
      <c r="F338" s="2" t="s">
        <v>42</v>
      </c>
      <c r="G338" s="8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338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8" s="1" t="s">
        <v>221</v>
      </c>
      <c r="J338" s="2" t="s">
        <v>240</v>
      </c>
      <c r="K338" s="2" t="s">
        <v>223</v>
      </c>
      <c r="L338" s="2" t="n">
        <v>5220</v>
      </c>
      <c r="M338" s="2" t="s">
        <v>239</v>
      </c>
      <c r="N338" s="2" t="s">
        <v>225</v>
      </c>
      <c r="Q338" s="2" t="n">
        <v>881</v>
      </c>
      <c r="R338" s="2" t="n">
        <v>216</v>
      </c>
    </row>
    <row r="339" customFormat="false" ht="18.7" hidden="false" customHeight="true" outlineLevel="0" collapsed="false">
      <c r="A339" s="1" t="n">
        <v>338</v>
      </c>
      <c r="B339" s="8" t="str">
        <f aca="false">HYPERLINK("https://mncourtfraud.com/file/27-CR-21-13147.pdf","27-CR-21-13147")</f>
        <v>27-CR-21-13147</v>
      </c>
      <c r="C339" s="9" t="str">
        <f aca="false">HYPERLINK("https://mncourtfraud.com/file/MBH-28.zip","MBH-28.zip")</f>
        <v>MBH-28.zip</v>
      </c>
      <c r="D339" s="2" t="s">
        <v>17</v>
      </c>
      <c r="E339" s="10" t="n">
        <v>45160</v>
      </c>
      <c r="F339" s="2" t="s">
        <v>42</v>
      </c>
      <c r="G339" s="8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339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39" s="1" t="s">
        <v>221</v>
      </c>
      <c r="J339" s="2" t="s">
        <v>240</v>
      </c>
      <c r="K339" s="2" t="s">
        <v>223</v>
      </c>
      <c r="L339" s="2" t="n">
        <v>5220</v>
      </c>
      <c r="M339" s="2" t="s">
        <v>239</v>
      </c>
      <c r="N339" s="2" t="s">
        <v>225</v>
      </c>
      <c r="Q339" s="2" t="n">
        <v>881</v>
      </c>
      <c r="R339" s="2" t="n">
        <v>216</v>
      </c>
    </row>
    <row r="340" customFormat="false" ht="18.7" hidden="false" customHeight="true" outlineLevel="0" collapsed="false">
      <c r="A340" s="1" t="n">
        <v>339</v>
      </c>
      <c r="B340" s="8" t="str">
        <f aca="false">HYPERLINK("https://mncourtfraud.com/file/27-CR-21-13150.pdf","27-CR-21-13150")</f>
        <v>27-CR-21-13150</v>
      </c>
      <c r="C340" s="9" t="str">
        <f aca="false">HYPERLINK("https://mncourtfraud.com/file/MBH-28.zip","MBH-28.zip")</f>
        <v>MBH-28.zip</v>
      </c>
      <c r="D340" s="2" t="s">
        <v>17</v>
      </c>
      <c r="E340" s="10" t="n">
        <v>45160</v>
      </c>
      <c r="F340" s="2" t="s">
        <v>42</v>
      </c>
      <c r="G340" s="8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340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0" s="1" t="s">
        <v>221</v>
      </c>
      <c r="J340" s="2" t="s">
        <v>240</v>
      </c>
      <c r="K340" s="2" t="s">
        <v>223</v>
      </c>
      <c r="L340" s="2" t="n">
        <v>5220</v>
      </c>
      <c r="M340" s="2" t="s">
        <v>239</v>
      </c>
      <c r="N340" s="2" t="s">
        <v>225</v>
      </c>
      <c r="Q340" s="2" t="n">
        <v>881</v>
      </c>
      <c r="R340" s="2" t="n">
        <v>216</v>
      </c>
    </row>
    <row r="341" customFormat="false" ht="18.7" hidden="false" customHeight="true" outlineLevel="0" collapsed="false">
      <c r="A341" s="1" t="n">
        <v>340</v>
      </c>
      <c r="B341" s="8" t="str">
        <f aca="false">HYPERLINK("https://mncourtfraud.com/file/27-CR-21-23724.pdf","27-CR-21-23724")</f>
        <v>27-CR-21-23724</v>
      </c>
      <c r="C341" s="9" t="str">
        <f aca="false">HYPERLINK("https://mncourtfraud.com/file/MBH-28.zip","MBH-28.zip")</f>
        <v>MBH-28.zip</v>
      </c>
      <c r="D341" s="2" t="s">
        <v>17</v>
      </c>
      <c r="E341" s="10" t="n">
        <v>45160</v>
      </c>
      <c r="F341" s="2" t="s">
        <v>42</v>
      </c>
      <c r="G341" s="8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341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1" s="1" t="s">
        <v>221</v>
      </c>
      <c r="J341" s="2" t="s">
        <v>240</v>
      </c>
      <c r="K341" s="2" t="s">
        <v>223</v>
      </c>
      <c r="L341" s="2" t="n">
        <v>5220</v>
      </c>
      <c r="M341" s="2" t="s">
        <v>239</v>
      </c>
      <c r="N341" s="2" t="s">
        <v>225</v>
      </c>
      <c r="Q341" s="2" t="n">
        <v>881</v>
      </c>
      <c r="R341" s="2" t="n">
        <v>216</v>
      </c>
    </row>
    <row r="342" customFormat="false" ht="18.7" hidden="false" customHeight="true" outlineLevel="0" collapsed="false">
      <c r="A342" s="1" t="n">
        <v>341</v>
      </c>
      <c r="B342" s="8" t="str">
        <f aca="false">HYPERLINK("https://mncourtfraud.com/file/27-CR-22-8126.pdf","27-CR-22-8126")</f>
        <v>27-CR-22-8126</v>
      </c>
      <c r="C342" s="9" t="str">
        <f aca="false">HYPERLINK("https://mncourtfraud.com/file/MBH-28.zip","MBH-28.zip")</f>
        <v>MBH-28.zip</v>
      </c>
      <c r="D342" s="2" t="s">
        <v>17</v>
      </c>
      <c r="E342" s="10" t="n">
        <v>45160</v>
      </c>
      <c r="F342" s="2" t="s">
        <v>42</v>
      </c>
      <c r="G342" s="8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342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2" s="1" t="s">
        <v>221</v>
      </c>
      <c r="J342" s="2" t="s">
        <v>240</v>
      </c>
      <c r="K342" s="2" t="s">
        <v>223</v>
      </c>
      <c r="L342" s="2" t="n">
        <v>5220</v>
      </c>
      <c r="M342" s="2" t="s">
        <v>239</v>
      </c>
      <c r="N342" s="2" t="s">
        <v>225</v>
      </c>
      <c r="Q342" s="2" t="n">
        <v>881</v>
      </c>
      <c r="R342" s="2" t="n">
        <v>216</v>
      </c>
    </row>
    <row r="343" customFormat="false" ht="18.7" hidden="false" customHeight="true" outlineLevel="0" collapsed="false">
      <c r="A343" s="1" t="n">
        <v>342</v>
      </c>
      <c r="B343" s="8" t="str">
        <f aca="false">HYPERLINK("https://mncourtfraud.com/file/27-CR-22-8378.pdf","27-CR-22-8378")</f>
        <v>27-CR-22-8378</v>
      </c>
      <c r="C343" s="9" t="str">
        <f aca="false">HYPERLINK("https://mncourtfraud.com/file/MBH-28.zip","MBH-28.zip")</f>
        <v>MBH-28.zip</v>
      </c>
      <c r="D343" s="2" t="s">
        <v>17</v>
      </c>
      <c r="E343" s="10" t="n">
        <v>45160</v>
      </c>
      <c r="F343" s="2" t="s">
        <v>42</v>
      </c>
      <c r="G343" s="8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343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3" s="1" t="s">
        <v>221</v>
      </c>
      <c r="J343" s="2" t="s">
        <v>240</v>
      </c>
      <c r="K343" s="2" t="s">
        <v>223</v>
      </c>
      <c r="L343" s="2" t="n">
        <v>5220</v>
      </c>
      <c r="M343" s="2" t="s">
        <v>239</v>
      </c>
      <c r="N343" s="2" t="s">
        <v>225</v>
      </c>
      <c r="Q343" s="2" t="n">
        <v>881</v>
      </c>
      <c r="R343" s="2" t="n">
        <v>216</v>
      </c>
    </row>
    <row r="344" customFormat="false" ht="18.7" hidden="false" customHeight="true" outlineLevel="0" collapsed="false">
      <c r="A344" s="1" t="n">
        <v>343</v>
      </c>
      <c r="B344" s="8" t="str">
        <f aca="false">HYPERLINK("https://mncourtfraud.com/file/27-CR-22-11847.pdf","27-CR-22-11847")</f>
        <v>27-CR-22-11847</v>
      </c>
      <c r="C344" s="9" t="str">
        <f aca="false">HYPERLINK("https://mncourtfraud.com/file/MBH-28.zip","MBH-28.zip")</f>
        <v>MBH-28.zip</v>
      </c>
      <c r="D344" s="2" t="s">
        <v>17</v>
      </c>
      <c r="E344" s="10" t="n">
        <v>45160</v>
      </c>
      <c r="F344" s="2" t="s">
        <v>42</v>
      </c>
      <c r="G344" s="8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44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4" s="1" t="s">
        <v>221</v>
      </c>
      <c r="J344" s="2" t="s">
        <v>240</v>
      </c>
      <c r="K344" s="2" t="s">
        <v>223</v>
      </c>
      <c r="L344" s="2" t="n">
        <v>5220</v>
      </c>
      <c r="M344" s="2" t="s">
        <v>239</v>
      </c>
      <c r="N344" s="2" t="s">
        <v>225</v>
      </c>
      <c r="Q344" s="2" t="n">
        <v>881</v>
      </c>
      <c r="R344" s="2" t="n">
        <v>216</v>
      </c>
    </row>
    <row r="345" customFormat="false" ht="18.7" hidden="false" customHeight="true" outlineLevel="0" collapsed="false">
      <c r="A345" s="1" t="n">
        <v>344</v>
      </c>
      <c r="B345" s="8" t="str">
        <f aca="false">HYPERLINK("https://mncourtfraud.com/file/27-CR-22-25069.pdf","27-CR-22-25069")</f>
        <v>27-CR-22-25069</v>
      </c>
      <c r="C345" s="9" t="str">
        <f aca="false">HYPERLINK("https://mncourtfraud.com/file/MBH-28.zip","MBH-28.zip")</f>
        <v>MBH-28.zip</v>
      </c>
      <c r="D345" s="2" t="s">
        <v>17</v>
      </c>
      <c r="E345" s="10" t="n">
        <v>45160</v>
      </c>
      <c r="F345" s="2" t="s">
        <v>42</v>
      </c>
      <c r="G345" s="8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345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5" s="1" t="s">
        <v>221</v>
      </c>
      <c r="J345" s="2" t="s">
        <v>240</v>
      </c>
      <c r="K345" s="2" t="s">
        <v>223</v>
      </c>
      <c r="L345" s="2" t="n">
        <v>5220</v>
      </c>
      <c r="M345" s="2" t="s">
        <v>239</v>
      </c>
      <c r="N345" s="2" t="s">
        <v>225</v>
      </c>
      <c r="Q345" s="2" t="n">
        <v>881</v>
      </c>
      <c r="R345" s="2" t="n">
        <v>216</v>
      </c>
    </row>
    <row r="346" customFormat="false" ht="18.7" hidden="false" customHeight="true" outlineLevel="0" collapsed="false">
      <c r="A346" s="1" t="n">
        <v>345</v>
      </c>
      <c r="B346" s="8" t="str">
        <f aca="false">HYPERLINK("https://mncourtfraud.com/file/27-CR-23-1583.pdf","27-CR-23-1583")</f>
        <v>27-CR-23-1583</v>
      </c>
      <c r="C346" s="9" t="str">
        <f aca="false">HYPERLINK("https://mncourtfraud.com/file/MBH-28.zip","MBH-28.zip")</f>
        <v>MBH-28.zip</v>
      </c>
      <c r="D346" s="2" t="s">
        <v>17</v>
      </c>
      <c r="E346" s="10" t="n">
        <v>45160</v>
      </c>
      <c r="F346" s="2" t="s">
        <v>42</v>
      </c>
      <c r="G346" s="8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346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6" s="1" t="s">
        <v>221</v>
      </c>
      <c r="J346" s="2" t="s">
        <v>240</v>
      </c>
      <c r="K346" s="2" t="s">
        <v>223</v>
      </c>
      <c r="L346" s="2" t="n">
        <v>5220</v>
      </c>
      <c r="M346" s="2" t="s">
        <v>239</v>
      </c>
      <c r="N346" s="2" t="s">
        <v>225</v>
      </c>
      <c r="Q346" s="2" t="n">
        <v>881</v>
      </c>
      <c r="R346" s="2" t="n">
        <v>216</v>
      </c>
    </row>
    <row r="347" customFormat="false" ht="18.7" hidden="false" customHeight="true" outlineLevel="0" collapsed="false">
      <c r="A347" s="1" t="n">
        <v>346</v>
      </c>
      <c r="B347" s="8" t="str">
        <f aca="false">HYPERLINK("https://mncourtfraud.com/file/27-CR-23-4900.pdf","27-CR-23-4900")</f>
        <v>27-CR-23-4900</v>
      </c>
      <c r="C347" s="9" t="str">
        <f aca="false">HYPERLINK("https://mncourtfraud.com/file/MBH-28.zip","MBH-28.zip")</f>
        <v>MBH-28.zip</v>
      </c>
      <c r="D347" s="2" t="s">
        <v>17</v>
      </c>
      <c r="E347" s="10" t="n">
        <v>45160</v>
      </c>
      <c r="F347" s="2" t="s">
        <v>42</v>
      </c>
      <c r="G347" s="8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347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7" s="1" t="s">
        <v>221</v>
      </c>
      <c r="J347" s="2" t="s">
        <v>240</v>
      </c>
      <c r="K347" s="2" t="s">
        <v>223</v>
      </c>
      <c r="L347" s="2" t="n">
        <v>5220</v>
      </c>
      <c r="M347" s="2" t="s">
        <v>239</v>
      </c>
      <c r="N347" s="2" t="s">
        <v>225</v>
      </c>
      <c r="Q347" s="2" t="n">
        <v>881</v>
      </c>
      <c r="R347" s="2" t="n">
        <v>216</v>
      </c>
    </row>
    <row r="348" customFormat="false" ht="18.7" hidden="false" customHeight="true" outlineLevel="0" collapsed="false">
      <c r="A348" s="1" t="n">
        <v>347</v>
      </c>
      <c r="B348" s="8" t="str">
        <f aca="false">HYPERLINK("https://mncourtfraud.com/file/27-CR-23-4904.pdf","27-CR-23-4904")</f>
        <v>27-CR-23-4904</v>
      </c>
      <c r="C348" s="9" t="str">
        <f aca="false">HYPERLINK("https://mncourtfraud.com/file/MBH-28.zip","MBH-28.zip")</f>
        <v>MBH-28.zip</v>
      </c>
      <c r="D348" s="2" t="s">
        <v>17</v>
      </c>
      <c r="E348" s="10" t="n">
        <v>45160</v>
      </c>
      <c r="F348" s="2" t="s">
        <v>42</v>
      </c>
      <c r="G348" s="8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348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8" s="1" t="s">
        <v>221</v>
      </c>
      <c r="J348" s="2" t="s">
        <v>240</v>
      </c>
      <c r="K348" s="2" t="s">
        <v>223</v>
      </c>
      <c r="L348" s="2" t="n">
        <v>5220</v>
      </c>
      <c r="M348" s="2" t="s">
        <v>239</v>
      </c>
      <c r="N348" s="2" t="s">
        <v>225</v>
      </c>
      <c r="Q348" s="2" t="n">
        <v>881</v>
      </c>
      <c r="R348" s="2" t="n">
        <v>216</v>
      </c>
    </row>
    <row r="349" customFormat="false" ht="18.7" hidden="false" customHeight="true" outlineLevel="0" collapsed="false">
      <c r="A349" s="1" t="n">
        <v>348</v>
      </c>
      <c r="B349" s="8" t="str">
        <f aca="false">HYPERLINK("https://mncourtfraud.com/file/27-CR-23-7087.pdf","27-CR-23-7087")</f>
        <v>27-CR-23-7087</v>
      </c>
      <c r="C349" s="9" t="str">
        <f aca="false">HYPERLINK("https://mncourtfraud.com/file/MBH-28.zip","MBH-28.zip")</f>
        <v>MBH-28.zip</v>
      </c>
      <c r="D349" s="2" t="s">
        <v>17</v>
      </c>
      <c r="E349" s="10" t="n">
        <v>45160</v>
      </c>
      <c r="F349" s="2" t="s">
        <v>42</v>
      </c>
      <c r="G349" s="8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349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49" s="1" t="s">
        <v>221</v>
      </c>
      <c r="J349" s="2" t="s">
        <v>240</v>
      </c>
      <c r="K349" s="2" t="s">
        <v>223</v>
      </c>
      <c r="L349" s="2" t="n">
        <v>5220</v>
      </c>
      <c r="M349" s="2" t="s">
        <v>239</v>
      </c>
      <c r="N349" s="2" t="s">
        <v>225</v>
      </c>
      <c r="Q349" s="2" t="n">
        <v>881</v>
      </c>
      <c r="R349" s="2" t="n">
        <v>216</v>
      </c>
    </row>
    <row r="350" customFormat="false" ht="18.7" hidden="false" customHeight="true" outlineLevel="0" collapsed="false">
      <c r="A350" s="1" t="n">
        <v>349</v>
      </c>
      <c r="B350" s="8" t="str">
        <f aca="false">HYPERLINK("https://mncourtfraud.com/file/27-CR-23-7088.pdf","27-CR-23-7088")</f>
        <v>27-CR-23-7088</v>
      </c>
      <c r="C350" s="9" t="str">
        <f aca="false">HYPERLINK("https://mncourtfraud.com/file/MBH-28.zip","MBH-28.zip")</f>
        <v>MBH-28.zip</v>
      </c>
      <c r="D350" s="2" t="s">
        <v>17</v>
      </c>
      <c r="E350" s="10" t="n">
        <v>45160</v>
      </c>
      <c r="F350" s="2" t="s">
        <v>42</v>
      </c>
      <c r="G350" s="8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350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50" s="1" t="s">
        <v>221</v>
      </c>
      <c r="J350" s="2" t="s">
        <v>240</v>
      </c>
      <c r="K350" s="2" t="s">
        <v>223</v>
      </c>
      <c r="L350" s="2" t="n">
        <v>5220</v>
      </c>
      <c r="M350" s="2" t="s">
        <v>239</v>
      </c>
      <c r="N350" s="2" t="s">
        <v>225</v>
      </c>
      <c r="Q350" s="2" t="n">
        <v>881</v>
      </c>
      <c r="R350" s="2" t="n">
        <v>216</v>
      </c>
    </row>
    <row r="351" customFormat="false" ht="18.7" hidden="false" customHeight="true" outlineLevel="0" collapsed="false">
      <c r="A351" s="1" t="n">
        <v>350</v>
      </c>
      <c r="B351" s="8" t="str">
        <f aca="false">HYPERLINK("https://mncourtfraud.com/file/27-CR-23-7089.pdf","27-CR-23-7089")</f>
        <v>27-CR-23-7089</v>
      </c>
      <c r="C351" s="9" t="str">
        <f aca="false">HYPERLINK("https://mncourtfraud.com/file/MBH-28.zip","MBH-28.zip")</f>
        <v>MBH-28.zip</v>
      </c>
      <c r="D351" s="2" t="s">
        <v>17</v>
      </c>
      <c r="E351" s="10" t="n">
        <v>45160</v>
      </c>
      <c r="F351" s="2" t="s">
        <v>42</v>
      </c>
      <c r="G351" s="8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351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51" s="1" t="s">
        <v>221</v>
      </c>
      <c r="J351" s="2" t="s">
        <v>240</v>
      </c>
      <c r="K351" s="2" t="s">
        <v>223</v>
      </c>
      <c r="L351" s="2" t="n">
        <v>5220</v>
      </c>
      <c r="M351" s="2" t="s">
        <v>239</v>
      </c>
      <c r="N351" s="2" t="s">
        <v>225</v>
      </c>
      <c r="Q351" s="2" t="n">
        <v>881</v>
      </c>
      <c r="R351" s="2" t="n">
        <v>216</v>
      </c>
    </row>
    <row r="352" customFormat="false" ht="18.7" hidden="false" customHeight="true" outlineLevel="0" collapsed="false">
      <c r="A352" s="1" t="n">
        <v>351</v>
      </c>
      <c r="B352" s="8" t="str">
        <f aca="false">HYPERLINK("https://mncourtfraud.com/file/27-CR-23-7275.pdf","27-CR-23-7275")</f>
        <v>27-CR-23-7275</v>
      </c>
      <c r="C352" s="9" t="str">
        <f aca="false">HYPERLINK("https://mncourtfraud.com/file/MBH-28.zip","MBH-28.zip")</f>
        <v>MBH-28.zip</v>
      </c>
      <c r="D352" s="2" t="s">
        <v>17</v>
      </c>
      <c r="E352" s="10" t="n">
        <v>45160</v>
      </c>
      <c r="F352" s="2" t="s">
        <v>42</v>
      </c>
      <c r="G352" s="8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352" s="8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352" s="1" t="s">
        <v>221</v>
      </c>
      <c r="J352" s="2" t="s">
        <v>240</v>
      </c>
      <c r="K352" s="2" t="s">
        <v>223</v>
      </c>
      <c r="L352" s="2" t="n">
        <v>5220</v>
      </c>
      <c r="M352" s="2" t="s">
        <v>239</v>
      </c>
      <c r="N352" s="2" t="s">
        <v>225</v>
      </c>
      <c r="Q352" s="2" t="n">
        <v>881</v>
      </c>
      <c r="R352" s="2" t="n">
        <v>216</v>
      </c>
    </row>
    <row r="1043852" customFormat="false" ht="12.8" hidden="false" customHeight="true" outlineLevel="0" collapsed="false"/>
    <row r="1043853" customFormat="false" ht="12.8" hidden="false" customHeight="true" outlineLevel="0" collapsed="false"/>
    <row r="1043854" customFormat="false" ht="12.8" hidden="false" customHeight="true" outlineLevel="0" collapsed="false"/>
    <row r="1043855" customFormat="false" ht="12.8" hidden="false" customHeight="true" outlineLevel="0" collapsed="false"/>
    <row r="1043856" customFormat="false" ht="12.8" hidden="false" customHeight="true" outlineLevel="0" collapsed="false"/>
    <row r="1043857" customFormat="false" ht="12.8" hidden="false" customHeight="true" outlineLevel="0" collapsed="false"/>
    <row r="1043858" customFormat="false" ht="12.8" hidden="false" customHeight="true" outlineLevel="0" collapsed="false"/>
    <row r="1043859" customFormat="false" ht="12.8" hidden="false" customHeight="true" outlineLevel="0" collapsed="false"/>
    <row r="1043860" customFormat="false" ht="12.8" hidden="false" customHeight="true" outlineLevel="0" collapsed="false"/>
    <row r="1043861" customFormat="false" ht="12.8" hidden="false" customHeight="true" outlineLevel="0" collapsed="false"/>
    <row r="1043862" customFormat="false" ht="12.8" hidden="false" customHeight="true" outlineLevel="0" collapsed="false"/>
    <row r="1043863" customFormat="false" ht="12.8" hidden="false" customHeight="true" outlineLevel="0" collapsed="false"/>
    <row r="1043864" customFormat="false" ht="12.8" hidden="false" customHeight="true" outlineLevel="0" collapsed="false"/>
    <row r="1043865" customFormat="false" ht="12.8" hidden="false" customHeight="true" outlineLevel="0" collapsed="false"/>
    <row r="1043866" customFormat="false" ht="12.8" hidden="false" customHeight="true" outlineLevel="0" collapsed="false"/>
    <row r="1043867" customFormat="false" ht="12.8" hidden="false" customHeight="true" outlineLevel="0" collapsed="false"/>
    <row r="1043868" customFormat="false" ht="12.8" hidden="false" customHeight="true" outlineLevel="0" collapsed="false"/>
    <row r="1043869" customFormat="false" ht="12.8" hidden="false" customHeight="true" outlineLevel="0" collapsed="false"/>
    <row r="1043870" customFormat="false" ht="12.8" hidden="false" customHeight="true" outlineLevel="0" collapsed="false"/>
    <row r="1043871" customFormat="false" ht="12.8" hidden="false" customHeight="true" outlineLevel="0" collapsed="false"/>
    <row r="1043872" customFormat="false" ht="12.8" hidden="false" customHeight="true" outlineLevel="0" collapsed="false"/>
    <row r="1043873" customFormat="false" ht="12.8" hidden="false" customHeight="true" outlineLevel="0" collapsed="false"/>
    <row r="1043874" customFormat="false" ht="12.8" hidden="false" customHeight="true" outlineLevel="0" collapsed="false"/>
    <row r="1043875" customFormat="false" ht="12.8" hidden="false" customHeight="true" outlineLevel="0" collapsed="false"/>
    <row r="1043876" customFormat="false" ht="12.8" hidden="false" customHeight="true" outlineLevel="0" collapsed="false"/>
    <row r="1043877" customFormat="false" ht="12.8" hidden="false" customHeight="true" outlineLevel="0" collapsed="false"/>
    <row r="1043878" customFormat="false" ht="12.8" hidden="false" customHeight="true" outlineLevel="0" collapsed="false"/>
    <row r="1043879" customFormat="false" ht="12.8" hidden="false" customHeight="true" outlineLevel="0" collapsed="false"/>
    <row r="1043880" customFormat="false" ht="12.8" hidden="false" customHeight="true" outlineLevel="0" collapsed="false"/>
    <row r="1043881" customFormat="false" ht="12.8" hidden="false" customHeight="true" outlineLevel="0" collapsed="false"/>
    <row r="1043882" customFormat="false" ht="12.8" hidden="false" customHeight="true" outlineLevel="0" collapsed="false"/>
    <row r="1043883" customFormat="false" ht="12.8" hidden="false" customHeight="true" outlineLevel="0" collapsed="false"/>
    <row r="1043884" customFormat="false" ht="12.8" hidden="false" customHeight="true" outlineLevel="0" collapsed="false"/>
    <row r="1043885" customFormat="false" ht="12.8" hidden="false" customHeight="true" outlineLevel="0" collapsed="false"/>
    <row r="1043886" customFormat="false" ht="12.8" hidden="false" customHeight="true" outlineLevel="0" collapsed="false"/>
    <row r="1043887" customFormat="false" ht="12.8" hidden="false" customHeight="true" outlineLevel="0" collapsed="false"/>
    <row r="1043888" customFormat="false" ht="12.8" hidden="false" customHeight="true" outlineLevel="0" collapsed="false"/>
    <row r="1043889" customFormat="false" ht="12.8" hidden="false" customHeight="true" outlineLevel="0" collapsed="false"/>
    <row r="1043890" customFormat="false" ht="12.8" hidden="false" customHeight="true" outlineLevel="0" collapsed="false"/>
    <row r="1043891" customFormat="false" ht="12.8" hidden="false" customHeight="true" outlineLevel="0" collapsed="false"/>
    <row r="1043892" customFormat="false" ht="12.8" hidden="false" customHeight="true" outlineLevel="0" collapsed="false"/>
    <row r="1043893" customFormat="false" ht="12.8" hidden="false" customHeight="true" outlineLevel="0" collapsed="false"/>
    <row r="1043894" customFormat="false" ht="12.8" hidden="false" customHeight="true" outlineLevel="0" collapsed="false"/>
    <row r="1043895" customFormat="false" ht="12.8" hidden="false" customHeight="true" outlineLevel="0" collapsed="false"/>
    <row r="1043896" customFormat="false" ht="12.8" hidden="false" customHeight="true" outlineLevel="0" collapsed="false"/>
    <row r="1043897" customFormat="false" ht="12.8" hidden="false" customHeight="true" outlineLevel="0" collapsed="false"/>
    <row r="1043898" customFormat="false" ht="12.8" hidden="false" customHeight="true" outlineLevel="0" collapsed="false"/>
    <row r="1043899" customFormat="false" ht="12.8" hidden="false" customHeight="true" outlineLevel="0" collapsed="false"/>
    <row r="1043900" customFormat="false" ht="12.8" hidden="false" customHeight="true" outlineLevel="0" collapsed="false"/>
    <row r="1043901" customFormat="false" ht="12.8" hidden="false" customHeight="true" outlineLevel="0" collapsed="false"/>
    <row r="1043902" customFormat="false" ht="12.8" hidden="false" customHeight="true" outlineLevel="0" collapsed="false"/>
    <row r="1043903" customFormat="false" ht="12.8" hidden="false" customHeight="true" outlineLevel="0" collapsed="false"/>
    <row r="1043904" customFormat="false" ht="12.8" hidden="false" customHeight="true" outlineLevel="0" collapsed="false"/>
    <row r="1043905" customFormat="false" ht="12.8" hidden="false" customHeight="true" outlineLevel="0" collapsed="false"/>
    <row r="1043906" customFormat="false" ht="12.8" hidden="false" customHeight="true" outlineLevel="0" collapsed="false"/>
    <row r="1043907" customFormat="false" ht="12.8" hidden="false" customHeight="true" outlineLevel="0" collapsed="false"/>
    <row r="1043908" customFormat="false" ht="12.8" hidden="false" customHeight="true" outlineLevel="0" collapsed="false"/>
    <row r="1043909" customFormat="false" ht="12.8" hidden="false" customHeight="true" outlineLevel="0" collapsed="false"/>
    <row r="1043910" customFormat="false" ht="12.8" hidden="false" customHeight="true" outlineLevel="0" collapsed="false"/>
    <row r="1043911" customFormat="false" ht="12.8" hidden="false" customHeight="true" outlineLevel="0" collapsed="false"/>
    <row r="1043912" customFormat="false" ht="12.8" hidden="false" customHeight="true" outlineLevel="0" collapsed="false"/>
    <row r="1043913" customFormat="false" ht="12.8" hidden="false" customHeight="true" outlineLevel="0" collapsed="false"/>
    <row r="1043914" customFormat="false" ht="12.8" hidden="false" customHeight="true" outlineLevel="0" collapsed="false"/>
    <row r="1043915" customFormat="false" ht="12.8" hidden="false" customHeight="true" outlineLevel="0" collapsed="false"/>
    <row r="1043916" customFormat="false" ht="12.8" hidden="false" customHeight="true" outlineLevel="0" collapsed="false"/>
    <row r="1043917" customFormat="false" ht="12.8" hidden="false" customHeight="true" outlineLevel="0" collapsed="false"/>
    <row r="1043918" customFormat="false" ht="12.8" hidden="false" customHeight="true" outlineLevel="0" collapsed="false"/>
    <row r="1043919" customFormat="false" ht="12.8" hidden="false" customHeight="true" outlineLevel="0" collapsed="false"/>
    <row r="1043920" customFormat="false" ht="12.8" hidden="false" customHeight="true" outlineLevel="0" collapsed="false"/>
    <row r="1043921" customFormat="false" ht="12.8" hidden="false" customHeight="true" outlineLevel="0" collapsed="false"/>
    <row r="1043922" customFormat="false" ht="12.8" hidden="false" customHeight="true" outlineLevel="0" collapsed="false"/>
    <row r="1043923" customFormat="false" ht="12.8" hidden="false" customHeight="true" outlineLevel="0" collapsed="false"/>
    <row r="1043924" customFormat="false" ht="12.8" hidden="false" customHeight="true" outlineLevel="0" collapsed="false"/>
    <row r="1043925" customFormat="false" ht="12.8" hidden="false" customHeight="true" outlineLevel="0" collapsed="false"/>
    <row r="1043926" customFormat="false" ht="12.8" hidden="false" customHeight="true" outlineLevel="0" collapsed="false"/>
    <row r="1043927" customFormat="false" ht="12.8" hidden="false" customHeight="true" outlineLevel="0" collapsed="false"/>
    <row r="1043928" customFormat="false" ht="12.8" hidden="false" customHeight="true" outlineLevel="0" collapsed="false"/>
    <row r="1043929" customFormat="false" ht="12.8" hidden="false" customHeight="true" outlineLevel="0" collapsed="false"/>
    <row r="1043930" customFormat="false" ht="12.8" hidden="false" customHeight="true" outlineLevel="0" collapsed="false"/>
    <row r="1043931" customFormat="false" ht="12.8" hidden="false" customHeight="true" outlineLevel="0" collapsed="false"/>
    <row r="1043932" customFormat="false" ht="12.8" hidden="false" customHeight="true" outlineLevel="0" collapsed="false"/>
    <row r="1043933" customFormat="false" ht="12.8" hidden="false" customHeight="true" outlineLevel="0" collapsed="false"/>
    <row r="1043934" customFormat="false" ht="12.8" hidden="false" customHeight="true" outlineLevel="0" collapsed="false"/>
    <row r="1043935" customFormat="false" ht="12.8" hidden="false" customHeight="true" outlineLevel="0" collapsed="false"/>
    <row r="1043936" customFormat="false" ht="12.8" hidden="false" customHeight="true" outlineLevel="0" collapsed="false"/>
    <row r="1043937" customFormat="false" ht="12.8" hidden="false" customHeight="true" outlineLevel="0" collapsed="false"/>
    <row r="1043938" customFormat="false" ht="12.8" hidden="false" customHeight="true" outlineLevel="0" collapsed="false"/>
    <row r="1043939" customFormat="false" ht="12.8" hidden="false" customHeight="true" outlineLevel="0" collapsed="false"/>
    <row r="1043940" customFormat="false" ht="12.8" hidden="false" customHeight="true" outlineLevel="0" collapsed="false"/>
    <row r="1043941" customFormat="false" ht="12.8" hidden="false" customHeight="true" outlineLevel="0" collapsed="false"/>
    <row r="1043942" customFormat="false" ht="12.8" hidden="false" customHeight="true" outlineLevel="0" collapsed="false"/>
    <row r="1043943" customFormat="false" ht="12.8" hidden="false" customHeight="true" outlineLevel="0" collapsed="false"/>
    <row r="1043944" customFormat="false" ht="12.8" hidden="false" customHeight="true" outlineLevel="0" collapsed="false"/>
    <row r="1043945" customFormat="false" ht="12.8" hidden="false" customHeight="true" outlineLevel="0" collapsed="false"/>
    <row r="1043946" customFormat="false" ht="12.8" hidden="false" customHeight="true" outlineLevel="0" collapsed="false"/>
    <row r="1043947" customFormat="false" ht="12.8" hidden="false" customHeight="true" outlineLevel="0" collapsed="false"/>
    <row r="1043948" customFormat="false" ht="12.8" hidden="false" customHeight="true" outlineLevel="0" collapsed="false"/>
    <row r="1043949" customFormat="false" ht="12.8" hidden="false" customHeight="true" outlineLevel="0" collapsed="false"/>
    <row r="1043950" customFormat="false" ht="12.8" hidden="false" customHeight="true" outlineLevel="0" collapsed="false"/>
    <row r="1043951" customFormat="false" ht="12.8" hidden="false" customHeight="true" outlineLevel="0" collapsed="false"/>
    <row r="1043952" customFormat="false" ht="12.8" hidden="false" customHeight="true" outlineLevel="0" collapsed="false"/>
    <row r="1043953" customFormat="false" ht="12.8" hidden="false" customHeight="true" outlineLevel="0" collapsed="false"/>
    <row r="1043954" customFormat="false" ht="12.8" hidden="false" customHeight="true" outlineLevel="0" collapsed="false"/>
    <row r="1043955" customFormat="false" ht="12.8" hidden="false" customHeight="true" outlineLevel="0" collapsed="false"/>
    <row r="1043956" customFormat="false" ht="12.8" hidden="false" customHeight="true" outlineLevel="0" collapsed="false"/>
    <row r="1043957" customFormat="false" ht="12.8" hidden="false" customHeight="true" outlineLevel="0" collapsed="false"/>
    <row r="1043958" customFormat="false" ht="12.8" hidden="false" customHeight="true" outlineLevel="0" collapsed="false"/>
    <row r="1043959" customFormat="false" ht="12.8" hidden="false" customHeight="true" outlineLevel="0" collapsed="false"/>
    <row r="1043960" customFormat="false" ht="12.8" hidden="false" customHeight="true" outlineLevel="0" collapsed="false"/>
    <row r="1043961" customFormat="false" ht="12.8" hidden="false" customHeight="true" outlineLevel="0" collapsed="false"/>
    <row r="1043962" customFormat="false" ht="12.8" hidden="false" customHeight="true" outlineLevel="0" collapsed="false"/>
    <row r="1043963" customFormat="false" ht="12.8" hidden="false" customHeight="true" outlineLevel="0" collapsed="false"/>
    <row r="1043964" customFormat="false" ht="12.8" hidden="false" customHeight="true" outlineLevel="0" collapsed="false"/>
    <row r="1043965" customFormat="false" ht="12.8" hidden="false" customHeight="true" outlineLevel="0" collapsed="false"/>
    <row r="1043966" customFormat="false" ht="12.8" hidden="false" customHeight="true" outlineLevel="0" collapsed="false"/>
    <row r="1043967" customFormat="false" ht="12.8" hidden="false" customHeight="true" outlineLevel="0" collapsed="false"/>
    <row r="1043968" customFormat="false" ht="12.8" hidden="false" customHeight="true" outlineLevel="0" collapsed="false"/>
    <row r="1043969" customFormat="false" ht="12.8" hidden="false" customHeight="true" outlineLevel="0" collapsed="false"/>
    <row r="1043970" customFormat="false" ht="12.8" hidden="false" customHeight="true" outlineLevel="0" collapsed="false"/>
    <row r="1043971" customFormat="false" ht="12.8" hidden="false" customHeight="true" outlineLevel="0" collapsed="false"/>
    <row r="1043972" customFormat="false" ht="12.8" hidden="false" customHeight="true" outlineLevel="0" collapsed="false"/>
    <row r="1043973" customFormat="false" ht="12.8" hidden="false" customHeight="true" outlineLevel="0" collapsed="false"/>
    <row r="1043974" customFormat="false" ht="12.8" hidden="false" customHeight="true" outlineLevel="0" collapsed="false"/>
    <row r="1043975" customFormat="false" ht="12.8" hidden="false" customHeight="true" outlineLevel="0" collapsed="false"/>
    <row r="1043976" customFormat="false" ht="12.8" hidden="false" customHeight="true" outlineLevel="0" collapsed="false"/>
    <row r="1043977" customFormat="false" ht="12.8" hidden="false" customHeight="true" outlineLevel="0" collapsed="false"/>
    <row r="1043978" customFormat="false" ht="12.8" hidden="false" customHeight="true" outlineLevel="0" collapsed="false"/>
    <row r="1043979" customFormat="false" ht="12.8" hidden="false" customHeight="true" outlineLevel="0" collapsed="false"/>
    <row r="1043980" customFormat="false" ht="12.8" hidden="false" customHeight="true" outlineLevel="0" collapsed="false"/>
    <row r="1043981" customFormat="false" ht="12.8" hidden="false" customHeight="true" outlineLevel="0" collapsed="false"/>
    <row r="1043982" customFormat="false" ht="12.8" hidden="false" customHeight="true" outlineLevel="0" collapsed="false"/>
    <row r="1043983" customFormat="false" ht="12.8" hidden="false" customHeight="true" outlineLevel="0" collapsed="false"/>
    <row r="1043984" customFormat="false" ht="12.8" hidden="false" customHeight="true" outlineLevel="0" collapsed="false"/>
    <row r="1043985" customFormat="false" ht="12.8" hidden="false" customHeight="true" outlineLevel="0" collapsed="false"/>
    <row r="1043986" customFormat="false" ht="12.8" hidden="false" customHeight="true" outlineLevel="0" collapsed="false"/>
    <row r="1043987" customFormat="false" ht="12.8" hidden="false" customHeight="true" outlineLevel="0" collapsed="false"/>
    <row r="1043988" customFormat="false" ht="12.8" hidden="false" customHeight="true" outlineLevel="0" collapsed="false"/>
    <row r="1043989" customFormat="false" ht="12.8" hidden="false" customHeight="true" outlineLevel="0" collapsed="false"/>
    <row r="1043990" customFormat="false" ht="12.8" hidden="false" customHeight="true" outlineLevel="0" collapsed="false"/>
    <row r="1043991" customFormat="false" ht="12.8" hidden="false" customHeight="true" outlineLevel="0" collapsed="false"/>
    <row r="1043992" customFormat="false" ht="12.8" hidden="false" customHeight="true" outlineLevel="0" collapsed="false"/>
    <row r="1043993" customFormat="false" ht="12.8" hidden="false" customHeight="true" outlineLevel="0" collapsed="false"/>
    <row r="1043994" customFormat="false" ht="12.8" hidden="false" customHeight="true" outlineLevel="0" collapsed="false"/>
    <row r="1043995" customFormat="false" ht="12.8" hidden="false" customHeight="true" outlineLevel="0" collapsed="false"/>
    <row r="1043996" customFormat="false" ht="12.8" hidden="false" customHeight="true" outlineLevel="0" collapsed="false"/>
    <row r="1043997" customFormat="false" ht="12.8" hidden="false" customHeight="true" outlineLevel="0" collapsed="false"/>
    <row r="1043998" customFormat="false" ht="12.8" hidden="false" customHeight="true" outlineLevel="0" collapsed="false"/>
    <row r="1043999" customFormat="false" ht="12.8" hidden="false" customHeight="true" outlineLevel="0" collapsed="false"/>
    <row r="1044000" customFormat="false" ht="12.8" hidden="false" customHeight="true" outlineLevel="0" collapsed="false"/>
    <row r="1044001" customFormat="false" ht="12.8" hidden="false" customHeight="true" outlineLevel="0" collapsed="false"/>
    <row r="1044002" customFormat="false" ht="12.8" hidden="false" customHeight="true" outlineLevel="0" collapsed="false"/>
    <row r="1044003" customFormat="false" ht="12.8" hidden="false" customHeight="true" outlineLevel="0" collapsed="false"/>
    <row r="1044004" customFormat="false" ht="12.8" hidden="false" customHeight="true" outlineLevel="0" collapsed="false"/>
    <row r="1044005" customFormat="false" ht="12.8" hidden="false" customHeight="true" outlineLevel="0" collapsed="false"/>
    <row r="1044006" customFormat="false" ht="12.8" hidden="false" customHeight="true" outlineLevel="0" collapsed="false"/>
    <row r="1044007" customFormat="false" ht="12.8" hidden="false" customHeight="true" outlineLevel="0" collapsed="false"/>
    <row r="1044008" customFormat="false" ht="12.8" hidden="false" customHeight="true" outlineLevel="0" collapsed="false"/>
    <row r="1044009" customFormat="false" ht="12.8" hidden="false" customHeight="true" outlineLevel="0" collapsed="false"/>
    <row r="1044010" customFormat="false" ht="12.8" hidden="false" customHeight="true" outlineLevel="0" collapsed="false"/>
    <row r="1044011" customFormat="false" ht="12.8" hidden="false" customHeight="true" outlineLevel="0" collapsed="false"/>
    <row r="1044012" customFormat="false" ht="12.8" hidden="false" customHeight="true" outlineLevel="0" collapsed="false"/>
    <row r="1044013" customFormat="false" ht="12.8" hidden="false" customHeight="true" outlineLevel="0" collapsed="false"/>
    <row r="1044014" customFormat="false" ht="12.8" hidden="false" customHeight="true" outlineLevel="0" collapsed="false"/>
    <row r="1044015" customFormat="false" ht="12.8" hidden="false" customHeight="true" outlineLevel="0" collapsed="false"/>
    <row r="1044016" customFormat="false" ht="12.8" hidden="false" customHeight="true" outlineLevel="0" collapsed="false"/>
    <row r="1044017" customFormat="false" ht="12.8" hidden="false" customHeight="true" outlineLevel="0" collapsed="false"/>
    <row r="1044018" customFormat="false" ht="12.8" hidden="false" customHeight="true" outlineLevel="0" collapsed="false"/>
    <row r="1044019" customFormat="false" ht="12.8" hidden="false" customHeight="true" outlineLevel="0" collapsed="false"/>
    <row r="1044020" customFormat="false" ht="12.8" hidden="false" customHeight="true" outlineLevel="0" collapsed="false"/>
    <row r="1044021" customFormat="false" ht="12.8" hidden="false" customHeight="true" outlineLevel="0" collapsed="false"/>
    <row r="1044022" customFormat="false" ht="12.8" hidden="false" customHeight="true" outlineLevel="0" collapsed="false"/>
    <row r="1044023" customFormat="false" ht="12.8" hidden="false" customHeight="true" outlineLevel="0" collapsed="false"/>
    <row r="1044024" customFormat="false" ht="12.8" hidden="false" customHeight="true" outlineLevel="0" collapsed="false"/>
    <row r="1044025" customFormat="false" ht="12.8" hidden="false" customHeight="true" outlineLevel="0" collapsed="false"/>
    <row r="1044026" customFormat="false" ht="12.8" hidden="false" customHeight="true" outlineLevel="0" collapsed="false"/>
    <row r="1044027" customFormat="false" ht="12.8" hidden="false" customHeight="true" outlineLevel="0" collapsed="false"/>
    <row r="1044028" customFormat="false" ht="12.8" hidden="false" customHeight="true" outlineLevel="0" collapsed="false"/>
    <row r="1044029" customFormat="false" ht="12.8" hidden="false" customHeight="true" outlineLevel="0" collapsed="false"/>
    <row r="1044030" customFormat="false" ht="12.8" hidden="false" customHeight="true" outlineLevel="0" collapsed="false"/>
    <row r="1044031" customFormat="false" ht="12.8" hidden="false" customHeight="true" outlineLevel="0" collapsed="false"/>
    <row r="1044032" customFormat="false" ht="12.8" hidden="false" customHeight="true" outlineLevel="0" collapsed="false"/>
    <row r="1044033" customFormat="false" ht="12.8" hidden="false" customHeight="true" outlineLevel="0" collapsed="false"/>
    <row r="1044034" customFormat="false" ht="12.8" hidden="false" customHeight="true" outlineLevel="0" collapsed="false"/>
    <row r="1044035" customFormat="false" ht="12.8" hidden="false" customHeight="true" outlineLevel="0" collapsed="false"/>
    <row r="1044036" customFormat="false" ht="12.8" hidden="false" customHeight="true" outlineLevel="0" collapsed="false"/>
    <row r="1044037" customFormat="false" ht="12.8" hidden="false" customHeight="true" outlineLevel="0" collapsed="false"/>
    <row r="1044038" customFormat="false" ht="12.8" hidden="false" customHeight="true" outlineLevel="0" collapsed="false"/>
    <row r="1044039" customFormat="false" ht="12.8" hidden="false" customHeight="true" outlineLevel="0" collapsed="false"/>
    <row r="1044040" customFormat="false" ht="12.8" hidden="false" customHeight="true" outlineLevel="0" collapsed="false"/>
    <row r="1044041" customFormat="false" ht="12.8" hidden="false" customHeight="true" outlineLevel="0" collapsed="false"/>
    <row r="1044042" customFormat="false" ht="12.8" hidden="false" customHeight="true" outlineLevel="0" collapsed="false"/>
    <row r="1044043" customFormat="false" ht="12.8" hidden="false" customHeight="true" outlineLevel="0" collapsed="false"/>
    <row r="1044044" customFormat="false" ht="12.8" hidden="false" customHeight="true" outlineLevel="0" collapsed="false"/>
    <row r="1044045" customFormat="false" ht="12.8" hidden="false" customHeight="true" outlineLevel="0" collapsed="false"/>
    <row r="1044046" customFormat="false" ht="12.8" hidden="false" customHeight="true" outlineLevel="0" collapsed="false"/>
    <row r="1044047" customFormat="false" ht="12.8" hidden="false" customHeight="true" outlineLevel="0" collapsed="false"/>
    <row r="1044048" customFormat="false" ht="12.8" hidden="false" customHeight="true" outlineLevel="0" collapsed="false"/>
    <row r="1044049" customFormat="false" ht="12.8" hidden="false" customHeight="true" outlineLevel="0" collapsed="false"/>
    <row r="1044050" customFormat="false" ht="12.8" hidden="false" customHeight="true" outlineLevel="0" collapsed="false"/>
    <row r="1044051" customFormat="false" ht="12.8" hidden="false" customHeight="true" outlineLevel="0" collapsed="false"/>
    <row r="1044052" customFormat="false" ht="12.8" hidden="false" customHeight="true" outlineLevel="0" collapsed="false"/>
    <row r="1044053" customFormat="false" ht="12.8" hidden="false" customHeight="true" outlineLevel="0" collapsed="false"/>
    <row r="1044054" customFormat="false" ht="12.8" hidden="false" customHeight="true" outlineLevel="0" collapsed="false"/>
    <row r="1044055" customFormat="false" ht="12.8" hidden="false" customHeight="true" outlineLevel="0" collapsed="false"/>
    <row r="1044056" customFormat="false" ht="12.8" hidden="false" customHeight="true" outlineLevel="0" collapsed="false"/>
    <row r="1044057" customFormat="false" ht="12.8" hidden="false" customHeight="true" outlineLevel="0" collapsed="false"/>
    <row r="1044058" customFormat="false" ht="12.8" hidden="false" customHeight="true" outlineLevel="0" collapsed="false"/>
    <row r="1044059" customFormat="false" ht="12.8" hidden="false" customHeight="true" outlineLevel="0" collapsed="false"/>
    <row r="1044060" customFormat="false" ht="12.8" hidden="false" customHeight="true" outlineLevel="0" collapsed="false"/>
    <row r="1044061" customFormat="false" ht="12.8" hidden="false" customHeight="true" outlineLevel="0" collapsed="false"/>
    <row r="1044062" customFormat="false" ht="12.8" hidden="false" customHeight="true" outlineLevel="0" collapsed="false"/>
    <row r="1044063" customFormat="false" ht="12.8" hidden="false" customHeight="true" outlineLevel="0" collapsed="false"/>
    <row r="1044064" customFormat="false" ht="12.8" hidden="false" customHeight="true" outlineLevel="0" collapsed="false"/>
    <row r="1044065" customFormat="false" ht="12.8" hidden="false" customHeight="true" outlineLevel="0" collapsed="false"/>
    <row r="1044066" customFormat="false" ht="12.8" hidden="false" customHeight="true" outlineLevel="0" collapsed="false"/>
    <row r="1044067" customFormat="false" ht="12.8" hidden="false" customHeight="true" outlineLevel="0" collapsed="false"/>
    <row r="1044068" customFormat="false" ht="12.8" hidden="false" customHeight="true" outlineLevel="0" collapsed="false"/>
    <row r="1044069" customFormat="false" ht="12.8" hidden="false" customHeight="true" outlineLevel="0" collapsed="false"/>
    <row r="1044070" customFormat="false" ht="12.8" hidden="false" customHeight="true" outlineLevel="0" collapsed="false"/>
    <row r="1044071" customFormat="false" ht="12.8" hidden="false" customHeight="true" outlineLevel="0" collapsed="false"/>
    <row r="1044072" customFormat="false" ht="12.8" hidden="false" customHeight="true" outlineLevel="0" collapsed="false"/>
    <row r="1044073" customFormat="false" ht="12.8" hidden="false" customHeight="true" outlineLevel="0" collapsed="false"/>
    <row r="1044074" customFormat="false" ht="12.8" hidden="false" customHeight="true" outlineLevel="0" collapsed="false"/>
    <row r="1044075" customFormat="false" ht="12.8" hidden="false" customHeight="true" outlineLevel="0" collapsed="false"/>
    <row r="1044076" customFormat="false" ht="12.8" hidden="false" customHeight="true" outlineLevel="0" collapsed="false"/>
    <row r="1044077" customFormat="false" ht="12.8" hidden="false" customHeight="true" outlineLevel="0" collapsed="false"/>
    <row r="1044078" customFormat="false" ht="12.8" hidden="false" customHeight="true" outlineLevel="0" collapsed="false"/>
    <row r="1044079" customFormat="false" ht="12.8" hidden="false" customHeight="true" outlineLevel="0" collapsed="false"/>
    <row r="1044080" customFormat="false" ht="12.8" hidden="false" customHeight="true" outlineLevel="0" collapsed="false"/>
    <row r="1044081" customFormat="false" ht="12.8" hidden="false" customHeight="true" outlineLevel="0" collapsed="false"/>
    <row r="1044082" customFormat="false" ht="12.8" hidden="false" customHeight="true" outlineLevel="0" collapsed="false"/>
    <row r="1044083" customFormat="false" ht="12.8" hidden="false" customHeight="true" outlineLevel="0" collapsed="false"/>
    <row r="1044084" customFormat="false" ht="12.8" hidden="false" customHeight="true" outlineLevel="0" collapsed="false"/>
    <row r="1044085" customFormat="false" ht="12.8" hidden="false" customHeight="true" outlineLevel="0" collapsed="false"/>
    <row r="1044086" customFormat="false" ht="12.8" hidden="false" customHeight="true" outlineLevel="0" collapsed="false"/>
    <row r="1044087" customFormat="false" ht="12.8" hidden="false" customHeight="true" outlineLevel="0" collapsed="false"/>
    <row r="1044088" customFormat="false" ht="12.8" hidden="false" customHeight="true" outlineLevel="0" collapsed="false"/>
    <row r="1044089" customFormat="false" ht="12.8" hidden="false" customHeight="true" outlineLevel="0" collapsed="false"/>
    <row r="1044090" customFormat="false" ht="12.8" hidden="false" customHeight="true" outlineLevel="0" collapsed="false"/>
    <row r="1044091" customFormat="false" ht="12.8" hidden="false" customHeight="true" outlineLevel="0" collapsed="false"/>
    <row r="1044092" customFormat="false" ht="12.8" hidden="false" customHeight="true" outlineLevel="0" collapsed="false"/>
    <row r="1044093" customFormat="false" ht="12.8" hidden="false" customHeight="true" outlineLevel="0" collapsed="false"/>
    <row r="1044094" customFormat="false" ht="12.8" hidden="false" customHeight="true" outlineLevel="0" collapsed="false"/>
    <row r="1044095" customFormat="false" ht="12.8" hidden="false" customHeight="true" outlineLevel="0" collapsed="false"/>
    <row r="1044096" customFormat="false" ht="12.8" hidden="false" customHeight="true" outlineLevel="0" collapsed="false"/>
    <row r="1044097" customFormat="false" ht="12.8" hidden="false" customHeight="true" outlineLevel="0" collapsed="false"/>
    <row r="1044098" customFormat="false" ht="12.8" hidden="false" customHeight="true" outlineLevel="0" collapsed="false"/>
    <row r="1044099" customFormat="false" ht="12.8" hidden="false" customHeight="true" outlineLevel="0" collapsed="false"/>
    <row r="1044100" customFormat="false" ht="12.8" hidden="false" customHeight="true" outlineLevel="0" collapsed="false"/>
    <row r="1044101" customFormat="false" ht="12.8" hidden="false" customHeight="true" outlineLevel="0" collapsed="false"/>
    <row r="1044102" customFormat="false" ht="12.8" hidden="false" customHeight="true" outlineLevel="0" collapsed="false"/>
    <row r="1044103" customFormat="false" ht="12.8" hidden="false" customHeight="true" outlineLevel="0" collapsed="false"/>
    <row r="1044104" customFormat="false" ht="12.8" hidden="false" customHeight="true" outlineLevel="0" collapsed="false"/>
    <row r="1044105" customFormat="false" ht="12.8" hidden="false" customHeight="true" outlineLevel="0" collapsed="false"/>
    <row r="1044106" customFormat="false" ht="12.8" hidden="false" customHeight="true" outlineLevel="0" collapsed="false"/>
    <row r="1044107" customFormat="false" ht="12.8" hidden="false" customHeight="true" outlineLevel="0" collapsed="false"/>
    <row r="1044108" customFormat="false" ht="12.8" hidden="false" customHeight="true" outlineLevel="0" collapsed="false"/>
    <row r="1044109" customFormat="false" ht="12.8" hidden="false" customHeight="true" outlineLevel="0" collapsed="false"/>
    <row r="1044110" customFormat="false" ht="12.8" hidden="false" customHeight="true" outlineLevel="0" collapsed="false"/>
    <row r="1044111" customFormat="false" ht="12.8" hidden="false" customHeight="true" outlineLevel="0" collapsed="false"/>
    <row r="1044112" customFormat="false" ht="12.8" hidden="false" customHeight="true" outlineLevel="0" collapsed="false"/>
    <row r="1044113" customFormat="false" ht="12.8" hidden="false" customHeight="true" outlineLevel="0" collapsed="false"/>
    <row r="1044114" customFormat="false" ht="12.8" hidden="false" customHeight="true" outlineLevel="0" collapsed="false"/>
    <row r="1044115" customFormat="false" ht="12.8" hidden="false" customHeight="true" outlineLevel="0" collapsed="false"/>
    <row r="1044116" customFormat="false" ht="12.8" hidden="false" customHeight="true" outlineLevel="0" collapsed="false"/>
    <row r="1044117" customFormat="false" ht="12.8" hidden="false" customHeight="true" outlineLevel="0" collapsed="false"/>
    <row r="1044118" customFormat="false" ht="12.8" hidden="false" customHeight="true" outlineLevel="0" collapsed="false"/>
    <row r="1044119" customFormat="false" ht="12.8" hidden="false" customHeight="true" outlineLevel="0" collapsed="false"/>
    <row r="1044120" customFormat="false" ht="12.8" hidden="false" customHeight="true" outlineLevel="0" collapsed="false"/>
    <row r="1044121" customFormat="false" ht="12.8" hidden="false" customHeight="true" outlineLevel="0" collapsed="false"/>
    <row r="1044122" customFormat="false" ht="12.8" hidden="false" customHeight="true" outlineLevel="0" collapsed="false"/>
    <row r="1044123" customFormat="false" ht="12.8" hidden="false" customHeight="true" outlineLevel="0" collapsed="false"/>
    <row r="1044124" customFormat="false" ht="12.8" hidden="false" customHeight="true" outlineLevel="0" collapsed="false"/>
    <row r="1044125" customFormat="false" ht="12.8" hidden="false" customHeight="true" outlineLevel="0" collapsed="false"/>
    <row r="1044126" customFormat="false" ht="12.8" hidden="false" customHeight="true" outlineLevel="0" collapsed="false"/>
    <row r="1044127" customFormat="false" ht="12.8" hidden="false" customHeight="true" outlineLevel="0" collapsed="false"/>
    <row r="1044128" customFormat="false" ht="12.8" hidden="false" customHeight="true" outlineLevel="0" collapsed="false"/>
    <row r="1044129" customFormat="false" ht="12.8" hidden="false" customHeight="true" outlineLevel="0" collapsed="false"/>
    <row r="1044130" customFormat="false" ht="12.8" hidden="false" customHeight="true" outlineLevel="0" collapsed="false"/>
    <row r="1044131" customFormat="false" ht="12.8" hidden="false" customHeight="true" outlineLevel="0" collapsed="false"/>
    <row r="1044132" customFormat="false" ht="12.8" hidden="false" customHeight="true" outlineLevel="0" collapsed="false"/>
    <row r="1044133" customFormat="false" ht="12.8" hidden="false" customHeight="true" outlineLevel="0" collapsed="false"/>
    <row r="1044134" customFormat="false" ht="12.8" hidden="false" customHeight="true" outlineLevel="0" collapsed="false"/>
    <row r="1044135" customFormat="false" ht="12.8" hidden="false" customHeight="true" outlineLevel="0" collapsed="false"/>
    <row r="1044136" customFormat="false" ht="12.8" hidden="false" customHeight="true" outlineLevel="0" collapsed="false"/>
    <row r="1044137" customFormat="false" ht="12.8" hidden="false" customHeight="true" outlineLevel="0" collapsed="false"/>
    <row r="1044138" customFormat="false" ht="12.8" hidden="false" customHeight="true" outlineLevel="0" collapsed="false"/>
    <row r="1044139" customFormat="false" ht="12.8" hidden="false" customHeight="true" outlineLevel="0" collapsed="false"/>
    <row r="1044140" customFormat="false" ht="12.8" hidden="false" customHeight="true" outlineLevel="0" collapsed="false"/>
    <row r="1044141" customFormat="false" ht="12.8" hidden="false" customHeight="true" outlineLevel="0" collapsed="false"/>
    <row r="1044142" customFormat="false" ht="12.8" hidden="false" customHeight="true" outlineLevel="0" collapsed="false"/>
    <row r="1044143" customFormat="false" ht="12.8" hidden="false" customHeight="true" outlineLevel="0" collapsed="false"/>
    <row r="1044144" customFormat="false" ht="12.8" hidden="false" customHeight="true" outlineLevel="0" collapsed="false"/>
    <row r="1044145" customFormat="false" ht="12.8" hidden="false" customHeight="true" outlineLevel="0" collapsed="false"/>
    <row r="1044146" customFormat="false" ht="12.8" hidden="false" customHeight="true" outlineLevel="0" collapsed="false"/>
    <row r="1044147" customFormat="false" ht="12.8" hidden="false" customHeight="true" outlineLevel="0" collapsed="false"/>
    <row r="1044148" customFormat="false" ht="12.8" hidden="false" customHeight="true" outlineLevel="0" collapsed="false"/>
    <row r="1044149" customFormat="false" ht="12.8" hidden="false" customHeight="true" outlineLevel="0" collapsed="false"/>
    <row r="1044150" customFormat="false" ht="12.8" hidden="false" customHeight="true" outlineLevel="0" collapsed="false"/>
    <row r="1044151" customFormat="false" ht="12.8" hidden="false" customHeight="true" outlineLevel="0" collapsed="false"/>
    <row r="1044152" customFormat="false" ht="12.8" hidden="false" customHeight="true" outlineLevel="0" collapsed="false"/>
    <row r="1044153" customFormat="false" ht="12.8" hidden="false" customHeight="true" outlineLevel="0" collapsed="false"/>
    <row r="1044154" customFormat="false" ht="12.8" hidden="false" customHeight="true" outlineLevel="0" collapsed="false"/>
    <row r="1044155" customFormat="false" ht="12.8" hidden="false" customHeight="true" outlineLevel="0" collapsed="false"/>
    <row r="1044156" customFormat="false" ht="12.8" hidden="false" customHeight="true" outlineLevel="0" collapsed="false"/>
    <row r="1044157" customFormat="false" ht="12.8" hidden="false" customHeight="true" outlineLevel="0" collapsed="false"/>
    <row r="1044158" customFormat="false" ht="12.8" hidden="false" customHeight="true" outlineLevel="0" collapsed="false"/>
    <row r="1044159" customFormat="false" ht="12.8" hidden="false" customHeight="true" outlineLevel="0" collapsed="false"/>
    <row r="1044160" customFormat="false" ht="12.8" hidden="false" customHeight="true" outlineLevel="0" collapsed="false"/>
    <row r="1044161" customFormat="false" ht="12.8" hidden="false" customHeight="true" outlineLevel="0" collapsed="false"/>
    <row r="1044162" customFormat="false" ht="12.8" hidden="false" customHeight="true" outlineLevel="0" collapsed="false"/>
    <row r="1044163" customFormat="false" ht="12.8" hidden="false" customHeight="true" outlineLevel="0" collapsed="false"/>
    <row r="1044164" customFormat="false" ht="12.8" hidden="false" customHeight="true" outlineLevel="0" collapsed="false"/>
    <row r="1044165" customFormat="false" ht="12.8" hidden="false" customHeight="true" outlineLevel="0" collapsed="false"/>
    <row r="1044166" customFormat="false" ht="12.8" hidden="false" customHeight="true" outlineLevel="0" collapsed="false"/>
    <row r="1044167" customFormat="false" ht="12.8" hidden="false" customHeight="true" outlineLevel="0" collapsed="false"/>
    <row r="1044168" customFormat="false" ht="12.8" hidden="false" customHeight="true" outlineLevel="0" collapsed="false"/>
    <row r="1044169" customFormat="false" ht="12.8" hidden="false" customHeight="true" outlineLevel="0" collapsed="false"/>
    <row r="1044170" customFormat="false" ht="12.8" hidden="false" customHeight="true" outlineLevel="0" collapsed="false"/>
    <row r="1044171" customFormat="false" ht="12.8" hidden="false" customHeight="true" outlineLevel="0" collapsed="false"/>
    <row r="1044172" customFormat="false" ht="12.8" hidden="false" customHeight="true" outlineLevel="0" collapsed="false"/>
    <row r="1044173" customFormat="false" ht="12.8" hidden="false" customHeight="true" outlineLevel="0" collapsed="false"/>
    <row r="1044174" customFormat="false" ht="12.8" hidden="false" customHeight="true" outlineLevel="0" collapsed="false"/>
    <row r="1044175" customFormat="false" ht="12.8" hidden="false" customHeight="true" outlineLevel="0" collapsed="false"/>
    <row r="1044176" customFormat="false" ht="12.8" hidden="false" customHeight="true" outlineLevel="0" collapsed="false"/>
    <row r="1044177" customFormat="false" ht="12.8" hidden="false" customHeight="true" outlineLevel="0" collapsed="false"/>
    <row r="1044178" customFormat="false" ht="12.8" hidden="false" customHeight="true" outlineLevel="0" collapsed="false"/>
    <row r="1044179" customFormat="false" ht="12.8" hidden="false" customHeight="true" outlineLevel="0" collapsed="false"/>
    <row r="1044180" customFormat="false" ht="12.8" hidden="false" customHeight="true" outlineLevel="0" collapsed="false"/>
    <row r="1044181" customFormat="false" ht="12.8" hidden="false" customHeight="true" outlineLevel="0" collapsed="false"/>
    <row r="1044182" customFormat="false" ht="12.8" hidden="false" customHeight="true" outlineLevel="0" collapsed="false"/>
    <row r="1044183" customFormat="false" ht="12.8" hidden="false" customHeight="true" outlineLevel="0" collapsed="false"/>
    <row r="1044184" customFormat="false" ht="12.8" hidden="false" customHeight="true" outlineLevel="0" collapsed="false"/>
    <row r="1044185" customFormat="false" ht="12.8" hidden="false" customHeight="true" outlineLevel="0" collapsed="false"/>
    <row r="1044186" customFormat="false" ht="12.8" hidden="false" customHeight="true" outlineLevel="0" collapsed="false"/>
    <row r="1044187" customFormat="false" ht="12.8" hidden="false" customHeight="true" outlineLevel="0" collapsed="false"/>
    <row r="1044188" customFormat="false" ht="12.8" hidden="false" customHeight="true" outlineLevel="0" collapsed="false"/>
    <row r="1044189" customFormat="false" ht="12.8" hidden="false" customHeight="true" outlineLevel="0" collapsed="false"/>
    <row r="1044190" customFormat="false" ht="12.8" hidden="false" customHeight="true" outlineLevel="0" collapsed="false"/>
    <row r="1044191" customFormat="false" ht="12.8" hidden="false" customHeight="true" outlineLevel="0" collapsed="false"/>
    <row r="1044192" customFormat="false" ht="12.8" hidden="false" customHeight="true" outlineLevel="0" collapsed="false"/>
    <row r="1044193" customFormat="false" ht="12.8" hidden="false" customHeight="true" outlineLevel="0" collapsed="false"/>
    <row r="1044194" customFormat="false" ht="12.8" hidden="false" customHeight="true" outlineLevel="0" collapsed="false"/>
    <row r="1044195" customFormat="false" ht="12.8" hidden="false" customHeight="true" outlineLevel="0" collapsed="false"/>
    <row r="1044196" customFormat="false" ht="12.8" hidden="false" customHeight="true" outlineLevel="0" collapsed="false"/>
    <row r="1044197" customFormat="false" ht="12.8" hidden="false" customHeight="true" outlineLevel="0" collapsed="false"/>
    <row r="1044198" customFormat="false" ht="12.8" hidden="false" customHeight="true" outlineLevel="0" collapsed="false"/>
    <row r="1044199" customFormat="false" ht="12.8" hidden="false" customHeight="true" outlineLevel="0" collapsed="false"/>
    <row r="1044200" customFormat="false" ht="12.8" hidden="false" customHeight="true" outlineLevel="0" collapsed="false"/>
    <row r="1044201" customFormat="false" ht="12.8" hidden="false" customHeight="true" outlineLevel="0" collapsed="false"/>
    <row r="1044202" customFormat="false" ht="12.8" hidden="false" customHeight="true" outlineLevel="0" collapsed="false"/>
    <row r="1044203" customFormat="false" ht="12.8" hidden="false" customHeight="true" outlineLevel="0" collapsed="false"/>
    <row r="1044204" customFormat="false" ht="12.8" hidden="false" customHeight="true" outlineLevel="0" collapsed="false"/>
    <row r="1044205" customFormat="false" ht="12.8" hidden="false" customHeight="true" outlineLevel="0" collapsed="false"/>
    <row r="1044206" customFormat="false" ht="12.8" hidden="false" customHeight="true" outlineLevel="0" collapsed="false"/>
    <row r="1044207" customFormat="false" ht="12.8" hidden="false" customHeight="true" outlineLevel="0" collapsed="false"/>
    <row r="1044208" customFormat="false" ht="12.8" hidden="false" customHeight="true" outlineLevel="0" collapsed="false"/>
    <row r="1044209" customFormat="false" ht="12.8" hidden="false" customHeight="true" outlineLevel="0" collapsed="false"/>
    <row r="1044210" customFormat="false" ht="12.8" hidden="false" customHeight="true" outlineLevel="0" collapsed="false"/>
    <row r="1044211" customFormat="false" ht="12.8" hidden="false" customHeight="true" outlineLevel="0" collapsed="false"/>
    <row r="1044212" customFormat="false" ht="12.8" hidden="false" customHeight="true" outlineLevel="0" collapsed="false"/>
    <row r="1044213" customFormat="false" ht="12.8" hidden="false" customHeight="true" outlineLevel="0" collapsed="false"/>
    <row r="1044214" customFormat="false" ht="12.8" hidden="false" customHeight="true" outlineLevel="0" collapsed="false"/>
    <row r="1044215" customFormat="false" ht="12.8" hidden="false" customHeight="true" outlineLevel="0" collapsed="false"/>
    <row r="1044216" customFormat="false" ht="12.8" hidden="false" customHeight="true" outlineLevel="0" collapsed="false"/>
    <row r="1044217" customFormat="false" ht="12.8" hidden="false" customHeight="true" outlineLevel="0" collapsed="false"/>
    <row r="1044218" customFormat="false" ht="12.8" hidden="false" customHeight="true" outlineLevel="0" collapsed="false"/>
    <row r="1044219" customFormat="false" ht="12.8" hidden="false" customHeight="true" outlineLevel="0" collapsed="false"/>
    <row r="1044220" customFormat="false" ht="12.8" hidden="false" customHeight="true" outlineLevel="0" collapsed="false"/>
    <row r="1044221" customFormat="false" ht="12.8" hidden="false" customHeight="true" outlineLevel="0" collapsed="false"/>
    <row r="1044222" customFormat="false" ht="12.8" hidden="false" customHeight="true" outlineLevel="0" collapsed="false"/>
    <row r="1044223" customFormat="false" ht="12.8" hidden="false" customHeight="true" outlineLevel="0" collapsed="false"/>
    <row r="1044224" customFormat="false" ht="12.8" hidden="false" customHeight="true" outlineLevel="0" collapsed="false"/>
    <row r="1044225" customFormat="false" ht="12.8" hidden="false" customHeight="true" outlineLevel="0" collapsed="false"/>
    <row r="1044226" customFormat="false" ht="12.8" hidden="false" customHeight="true" outlineLevel="0" collapsed="false"/>
    <row r="1044227" customFormat="false" ht="12.8" hidden="false" customHeight="true" outlineLevel="0" collapsed="false"/>
    <row r="1044228" customFormat="false" ht="12.8" hidden="false" customHeight="true" outlineLevel="0" collapsed="false"/>
    <row r="1044229" customFormat="false" ht="12.8" hidden="false" customHeight="true" outlineLevel="0" collapsed="false"/>
    <row r="1044230" customFormat="false" ht="12.8" hidden="false" customHeight="true" outlineLevel="0" collapsed="false"/>
    <row r="1044231" customFormat="false" ht="12.8" hidden="false" customHeight="true" outlineLevel="0" collapsed="false"/>
    <row r="1044232" customFormat="false" ht="12.8" hidden="false" customHeight="true" outlineLevel="0" collapsed="false"/>
    <row r="1044233" customFormat="false" ht="12.8" hidden="false" customHeight="true" outlineLevel="0" collapsed="false"/>
    <row r="1044234" customFormat="false" ht="12.8" hidden="false" customHeight="true" outlineLevel="0" collapsed="false"/>
    <row r="1044235" customFormat="false" ht="12.8" hidden="false" customHeight="true" outlineLevel="0" collapsed="false"/>
    <row r="1044236" customFormat="false" ht="12.8" hidden="false" customHeight="true" outlineLevel="0" collapsed="false"/>
    <row r="1044237" customFormat="false" ht="12.8" hidden="false" customHeight="true" outlineLevel="0" collapsed="false"/>
    <row r="1044238" customFormat="false" ht="12.8" hidden="false" customHeight="true" outlineLevel="0" collapsed="false"/>
    <row r="1044239" customFormat="false" ht="12.8" hidden="false" customHeight="true" outlineLevel="0" collapsed="false"/>
    <row r="1044240" customFormat="false" ht="12.8" hidden="false" customHeight="true" outlineLevel="0" collapsed="false"/>
    <row r="1044241" customFormat="false" ht="12.8" hidden="false" customHeight="true" outlineLevel="0" collapsed="false"/>
    <row r="1044242" customFormat="false" ht="12.8" hidden="false" customHeight="true" outlineLevel="0" collapsed="false"/>
    <row r="1044243" customFormat="false" ht="12.8" hidden="false" customHeight="true" outlineLevel="0" collapsed="false"/>
    <row r="1044244" customFormat="false" ht="12.8" hidden="false" customHeight="true" outlineLevel="0" collapsed="false"/>
    <row r="1044245" customFormat="false" ht="12.8" hidden="false" customHeight="true" outlineLevel="0" collapsed="false"/>
    <row r="1044246" customFormat="false" ht="12.8" hidden="false" customHeight="true" outlineLevel="0" collapsed="false"/>
    <row r="1044247" customFormat="false" ht="12.8" hidden="false" customHeight="true" outlineLevel="0" collapsed="false"/>
    <row r="1044248" customFormat="false" ht="12.8" hidden="false" customHeight="true" outlineLevel="0" collapsed="false"/>
    <row r="1044249" customFormat="false" ht="12.8" hidden="false" customHeight="true" outlineLevel="0" collapsed="false"/>
    <row r="1044250" customFormat="false" ht="12.8" hidden="false" customHeight="true" outlineLevel="0" collapsed="false"/>
    <row r="1044251" customFormat="false" ht="12.8" hidden="false" customHeight="true" outlineLevel="0" collapsed="false"/>
    <row r="1044252" customFormat="false" ht="12.8" hidden="false" customHeight="true" outlineLevel="0" collapsed="false"/>
    <row r="1044253" customFormat="false" ht="12.8" hidden="false" customHeight="true" outlineLevel="0" collapsed="false"/>
    <row r="1044254" customFormat="false" ht="12.8" hidden="false" customHeight="true" outlineLevel="0" collapsed="false"/>
    <row r="1044255" customFormat="false" ht="12.8" hidden="false" customHeight="true" outlineLevel="0" collapsed="false"/>
    <row r="1044256" customFormat="false" ht="12.8" hidden="false" customHeight="true" outlineLevel="0" collapsed="false"/>
    <row r="1044257" customFormat="false" ht="12.8" hidden="false" customHeight="true" outlineLevel="0" collapsed="false"/>
    <row r="1044258" customFormat="false" ht="12.8" hidden="false" customHeight="true" outlineLevel="0" collapsed="false"/>
    <row r="1044259" customFormat="false" ht="12.8" hidden="false" customHeight="true" outlineLevel="0" collapsed="false"/>
    <row r="1044260" customFormat="false" ht="12.8" hidden="false" customHeight="true" outlineLevel="0" collapsed="false"/>
    <row r="1044261" customFormat="false" ht="12.8" hidden="false" customHeight="true" outlineLevel="0" collapsed="false"/>
    <row r="1044262" customFormat="false" ht="12.8" hidden="false" customHeight="true" outlineLevel="0" collapsed="false"/>
    <row r="1044263" customFormat="false" ht="12.8" hidden="false" customHeight="true" outlineLevel="0" collapsed="false"/>
    <row r="1044264" customFormat="false" ht="12.8" hidden="false" customHeight="true" outlineLevel="0" collapsed="false"/>
    <row r="1044265" customFormat="false" ht="12.8" hidden="false" customHeight="true" outlineLevel="0" collapsed="false"/>
    <row r="1044266" customFormat="false" ht="12.8" hidden="false" customHeight="true" outlineLevel="0" collapsed="false"/>
    <row r="1044267" customFormat="false" ht="12.8" hidden="false" customHeight="true" outlineLevel="0" collapsed="false"/>
    <row r="1044268" customFormat="false" ht="12.8" hidden="false" customHeight="true" outlineLevel="0" collapsed="false"/>
    <row r="1044269" customFormat="false" ht="12.8" hidden="false" customHeight="true" outlineLevel="0" collapsed="false"/>
    <row r="1044270" customFormat="false" ht="12.8" hidden="false" customHeight="true" outlineLevel="0" collapsed="false"/>
    <row r="1044271" customFormat="false" ht="12.8" hidden="false" customHeight="true" outlineLevel="0" collapsed="false"/>
    <row r="1044272" customFormat="false" ht="12.8" hidden="false" customHeight="true" outlineLevel="0" collapsed="false"/>
    <row r="1044273" customFormat="false" ht="12.8" hidden="false" customHeight="true" outlineLevel="0" collapsed="false"/>
    <row r="1044274" customFormat="false" ht="12.8" hidden="false" customHeight="true" outlineLevel="0" collapsed="false"/>
    <row r="1044275" customFormat="false" ht="12.8" hidden="false" customHeight="true" outlineLevel="0" collapsed="false"/>
    <row r="1044276" customFormat="false" ht="12.8" hidden="false" customHeight="true" outlineLevel="0" collapsed="false"/>
    <row r="1044277" customFormat="false" ht="12.8" hidden="false" customHeight="true" outlineLevel="0" collapsed="false"/>
    <row r="1044278" customFormat="false" ht="12.8" hidden="false" customHeight="true" outlineLevel="0" collapsed="false"/>
    <row r="1044279" customFormat="false" ht="12.8" hidden="false" customHeight="true" outlineLevel="0" collapsed="false"/>
    <row r="1044280" customFormat="false" ht="12.8" hidden="false" customHeight="true" outlineLevel="0" collapsed="false"/>
    <row r="1044281" customFormat="false" ht="12.8" hidden="false" customHeight="true" outlineLevel="0" collapsed="false"/>
    <row r="1044282" customFormat="false" ht="12.8" hidden="false" customHeight="true" outlineLevel="0" collapsed="false"/>
    <row r="1044283" customFormat="false" ht="12.8" hidden="false" customHeight="true" outlineLevel="0" collapsed="false"/>
    <row r="1044284" customFormat="false" ht="12.8" hidden="false" customHeight="true" outlineLevel="0" collapsed="false"/>
    <row r="1044285" customFormat="false" ht="12.8" hidden="false" customHeight="true" outlineLevel="0" collapsed="false"/>
    <row r="1044286" customFormat="false" ht="12.8" hidden="false" customHeight="true" outlineLevel="0" collapsed="false"/>
    <row r="1044287" customFormat="false" ht="12.8" hidden="false" customHeight="true" outlineLevel="0" collapsed="false"/>
    <row r="1044288" customFormat="false" ht="12.8" hidden="false" customHeight="true" outlineLevel="0" collapsed="false"/>
    <row r="1044289" customFormat="false" ht="12.8" hidden="false" customHeight="true" outlineLevel="0" collapsed="false"/>
    <row r="1044290" customFormat="false" ht="12.8" hidden="false" customHeight="true" outlineLevel="0" collapsed="false"/>
    <row r="1044291" customFormat="false" ht="12.8" hidden="false" customHeight="true" outlineLevel="0" collapsed="false"/>
    <row r="1044292" customFormat="false" ht="12.8" hidden="false" customHeight="true" outlineLevel="0" collapsed="false"/>
    <row r="1044293" customFormat="false" ht="12.8" hidden="false" customHeight="true" outlineLevel="0" collapsed="false"/>
    <row r="1044294" customFormat="false" ht="12.8" hidden="false" customHeight="true" outlineLevel="0" collapsed="false"/>
    <row r="1044295" customFormat="false" ht="12.8" hidden="false" customHeight="true" outlineLevel="0" collapsed="false"/>
    <row r="1044296" customFormat="false" ht="12.8" hidden="false" customHeight="true" outlineLevel="0" collapsed="false"/>
    <row r="1044297" customFormat="false" ht="12.8" hidden="false" customHeight="true" outlineLevel="0" collapsed="false"/>
    <row r="1044298" customFormat="false" ht="12.8" hidden="false" customHeight="true" outlineLevel="0" collapsed="false"/>
    <row r="1044299" customFormat="false" ht="12.8" hidden="false" customHeight="true" outlineLevel="0" collapsed="false"/>
    <row r="1044300" customFormat="false" ht="12.8" hidden="false" customHeight="true" outlineLevel="0" collapsed="false"/>
    <row r="1044301" customFormat="false" ht="12.8" hidden="false" customHeight="true" outlineLevel="0" collapsed="false"/>
    <row r="1044302" customFormat="false" ht="12.8" hidden="false" customHeight="true" outlineLevel="0" collapsed="false"/>
    <row r="1044303" customFormat="false" ht="12.8" hidden="false" customHeight="true" outlineLevel="0" collapsed="false"/>
    <row r="1044304" customFormat="false" ht="12.8" hidden="false" customHeight="true" outlineLevel="0" collapsed="false"/>
    <row r="1044305" customFormat="false" ht="12.8" hidden="false" customHeight="true" outlineLevel="0" collapsed="false"/>
    <row r="1044306" customFormat="false" ht="12.8" hidden="false" customHeight="true" outlineLevel="0" collapsed="false"/>
    <row r="1044307" customFormat="false" ht="12.8" hidden="false" customHeight="true" outlineLevel="0" collapsed="false"/>
    <row r="1044308" customFormat="false" ht="12.8" hidden="false" customHeight="true" outlineLevel="0" collapsed="false"/>
    <row r="1044309" customFormat="false" ht="12.8" hidden="false" customHeight="true" outlineLevel="0" collapsed="false"/>
    <row r="1044310" customFormat="false" ht="12.8" hidden="false" customHeight="true" outlineLevel="0" collapsed="false"/>
    <row r="1044311" customFormat="false" ht="12.8" hidden="false" customHeight="true" outlineLevel="0" collapsed="false"/>
    <row r="1044312" customFormat="false" ht="12.8" hidden="false" customHeight="true" outlineLevel="0" collapsed="false"/>
    <row r="1044313" customFormat="false" ht="12.8" hidden="false" customHeight="true" outlineLevel="0" collapsed="false"/>
    <row r="1044314" customFormat="false" ht="12.8" hidden="false" customHeight="true" outlineLevel="0" collapsed="false"/>
    <row r="1044315" customFormat="false" ht="12.8" hidden="false" customHeight="true" outlineLevel="0" collapsed="false"/>
    <row r="1044316" customFormat="false" ht="12.8" hidden="false" customHeight="true" outlineLevel="0" collapsed="false"/>
    <row r="1044317" customFormat="false" ht="12.8" hidden="false" customHeight="true" outlineLevel="0" collapsed="false"/>
    <row r="1044318" customFormat="false" ht="12.8" hidden="false" customHeight="true" outlineLevel="0" collapsed="false"/>
    <row r="1044319" customFormat="false" ht="12.8" hidden="false" customHeight="true" outlineLevel="0" collapsed="false"/>
    <row r="1044320" customFormat="false" ht="12.8" hidden="false" customHeight="true" outlineLevel="0" collapsed="false"/>
    <row r="1044321" customFormat="false" ht="12.8" hidden="false" customHeight="true" outlineLevel="0" collapsed="false"/>
    <row r="1044322" customFormat="false" ht="12.8" hidden="false" customHeight="true" outlineLevel="0" collapsed="false"/>
    <row r="1044323" customFormat="false" ht="12.8" hidden="false" customHeight="true" outlineLevel="0" collapsed="false"/>
    <row r="1044324" customFormat="false" ht="12.8" hidden="false" customHeight="true" outlineLevel="0" collapsed="false"/>
    <row r="1044325" customFormat="false" ht="12.8" hidden="false" customHeight="true" outlineLevel="0" collapsed="false"/>
    <row r="1044326" customFormat="false" ht="12.8" hidden="false" customHeight="true" outlineLevel="0" collapsed="false"/>
    <row r="1044327" customFormat="false" ht="12.8" hidden="false" customHeight="true" outlineLevel="0" collapsed="false"/>
    <row r="1044328" customFormat="false" ht="12.8" hidden="false" customHeight="true" outlineLevel="0" collapsed="false"/>
    <row r="1044329" customFormat="false" ht="12.8" hidden="false" customHeight="true" outlineLevel="0" collapsed="false"/>
    <row r="1044330" customFormat="false" ht="12.8" hidden="false" customHeight="true" outlineLevel="0" collapsed="false"/>
    <row r="1044331" customFormat="false" ht="12.8" hidden="false" customHeight="true" outlineLevel="0" collapsed="false"/>
    <row r="1044332" customFormat="false" ht="12.8" hidden="false" customHeight="true" outlineLevel="0" collapsed="false"/>
    <row r="1044333" customFormat="false" ht="12.8" hidden="false" customHeight="true" outlineLevel="0" collapsed="false"/>
    <row r="1044334" customFormat="false" ht="12.8" hidden="false" customHeight="true" outlineLevel="0" collapsed="false"/>
    <row r="1044335" customFormat="false" ht="12.8" hidden="false" customHeight="true" outlineLevel="0" collapsed="false"/>
    <row r="1044336" customFormat="false" ht="12.8" hidden="false" customHeight="true" outlineLevel="0" collapsed="false"/>
    <row r="1044337" customFormat="false" ht="12.8" hidden="false" customHeight="true" outlineLevel="0" collapsed="false"/>
    <row r="1044338" customFormat="false" ht="12.8" hidden="false" customHeight="true" outlineLevel="0" collapsed="false"/>
    <row r="1044339" customFormat="false" ht="12.8" hidden="false" customHeight="true" outlineLevel="0" collapsed="false"/>
    <row r="1044340" customFormat="false" ht="12.8" hidden="false" customHeight="true" outlineLevel="0" collapsed="false"/>
    <row r="1044341" customFormat="false" ht="12.8" hidden="false" customHeight="true" outlineLevel="0" collapsed="false"/>
    <row r="1044342" customFormat="false" ht="12.8" hidden="false" customHeight="true" outlineLevel="0" collapsed="false"/>
    <row r="1044343" customFormat="false" ht="12.8" hidden="false" customHeight="true" outlineLevel="0" collapsed="false"/>
    <row r="1044344" customFormat="false" ht="12.8" hidden="false" customHeight="true" outlineLevel="0" collapsed="false"/>
    <row r="1044345" customFormat="false" ht="12.8" hidden="false" customHeight="true" outlineLevel="0" collapsed="false"/>
    <row r="1044346" customFormat="false" ht="12.8" hidden="false" customHeight="true" outlineLevel="0" collapsed="false"/>
    <row r="1044347" customFormat="false" ht="12.8" hidden="false" customHeight="true" outlineLevel="0" collapsed="false"/>
    <row r="1044348" customFormat="false" ht="12.8" hidden="false" customHeight="true" outlineLevel="0" collapsed="false"/>
    <row r="1044349" customFormat="false" ht="12.8" hidden="false" customHeight="true" outlineLevel="0" collapsed="false"/>
    <row r="1044350" customFormat="false" ht="12.8" hidden="false" customHeight="true" outlineLevel="0" collapsed="false"/>
    <row r="1044351" customFormat="false" ht="12.8" hidden="false" customHeight="true" outlineLevel="0" collapsed="false"/>
    <row r="1044352" customFormat="false" ht="12.8" hidden="false" customHeight="true" outlineLevel="0" collapsed="false"/>
    <row r="1044353" customFormat="false" ht="12.8" hidden="false" customHeight="true" outlineLevel="0" collapsed="false"/>
    <row r="1044354" customFormat="false" ht="12.8" hidden="false" customHeight="true" outlineLevel="0" collapsed="false"/>
    <row r="1044355" customFormat="false" ht="12.8" hidden="false" customHeight="true" outlineLevel="0" collapsed="false"/>
    <row r="1044356" customFormat="false" ht="12.8" hidden="false" customHeight="true" outlineLevel="0" collapsed="false"/>
    <row r="1044357" customFormat="false" ht="12.8" hidden="false" customHeight="true" outlineLevel="0" collapsed="false"/>
    <row r="1044358" customFormat="false" ht="12.8" hidden="false" customHeight="true" outlineLevel="0" collapsed="false"/>
    <row r="1044359" customFormat="false" ht="12.8" hidden="false" customHeight="true" outlineLevel="0" collapsed="false"/>
    <row r="1044360" customFormat="false" ht="12.8" hidden="false" customHeight="true" outlineLevel="0" collapsed="false"/>
    <row r="1044361" customFormat="false" ht="12.8" hidden="false" customHeight="true" outlineLevel="0" collapsed="false"/>
    <row r="1044362" customFormat="false" ht="12.8" hidden="false" customHeight="true" outlineLevel="0" collapsed="false"/>
    <row r="1044363" customFormat="false" ht="12.8" hidden="false" customHeight="true" outlineLevel="0" collapsed="false"/>
    <row r="1044364" customFormat="false" ht="12.8" hidden="false" customHeight="true" outlineLevel="0" collapsed="false"/>
    <row r="1044365" customFormat="false" ht="12.8" hidden="false" customHeight="true" outlineLevel="0" collapsed="false"/>
    <row r="1044366" customFormat="false" ht="12.8" hidden="false" customHeight="true" outlineLevel="0" collapsed="false"/>
    <row r="1044367" customFormat="false" ht="12.8" hidden="false" customHeight="true" outlineLevel="0" collapsed="false"/>
    <row r="1044368" customFormat="false" ht="12.8" hidden="false" customHeight="true" outlineLevel="0" collapsed="false"/>
    <row r="1044369" customFormat="false" ht="12.8" hidden="false" customHeight="true" outlineLevel="0" collapsed="false"/>
    <row r="1044370" customFormat="false" ht="12.8" hidden="false" customHeight="true" outlineLevel="0" collapsed="false"/>
    <row r="1044371" customFormat="false" ht="12.8" hidden="false" customHeight="true" outlineLevel="0" collapsed="false"/>
    <row r="1044372" customFormat="false" ht="12.8" hidden="false" customHeight="true" outlineLevel="0" collapsed="false"/>
    <row r="1044373" customFormat="false" ht="12.8" hidden="false" customHeight="true" outlineLevel="0" collapsed="false"/>
    <row r="1044374" customFormat="false" ht="12.8" hidden="false" customHeight="true" outlineLevel="0" collapsed="false"/>
    <row r="1044375" customFormat="false" ht="12.8" hidden="false" customHeight="true" outlineLevel="0" collapsed="false"/>
    <row r="1044376" customFormat="false" ht="12.8" hidden="false" customHeight="true" outlineLevel="0" collapsed="false"/>
    <row r="1044377" customFormat="false" ht="12.8" hidden="false" customHeight="true" outlineLevel="0" collapsed="false"/>
    <row r="1044378" customFormat="false" ht="12.8" hidden="false" customHeight="true" outlineLevel="0" collapsed="false"/>
    <row r="1044379" customFormat="false" ht="12.8" hidden="false" customHeight="true" outlineLevel="0" collapsed="false"/>
    <row r="1044380" customFormat="false" ht="12.8" hidden="false" customHeight="true" outlineLevel="0" collapsed="false"/>
    <row r="1044381" customFormat="false" ht="12.8" hidden="false" customHeight="true" outlineLevel="0" collapsed="false"/>
    <row r="1044382" customFormat="false" ht="12.8" hidden="false" customHeight="true" outlineLevel="0" collapsed="false"/>
    <row r="1044383" customFormat="false" ht="12.8" hidden="false" customHeight="true" outlineLevel="0" collapsed="false"/>
    <row r="1044384" customFormat="false" ht="12.8" hidden="false" customHeight="true" outlineLevel="0" collapsed="false"/>
    <row r="1044385" customFormat="false" ht="12.8" hidden="false" customHeight="true" outlineLevel="0" collapsed="false"/>
    <row r="1044386" customFormat="false" ht="12.8" hidden="false" customHeight="true" outlineLevel="0" collapsed="false"/>
    <row r="1044387" customFormat="false" ht="12.8" hidden="false" customHeight="true" outlineLevel="0" collapsed="false"/>
    <row r="1044388" customFormat="false" ht="12.8" hidden="false" customHeight="true" outlineLevel="0" collapsed="false"/>
    <row r="1044389" customFormat="false" ht="12.8" hidden="false" customHeight="true" outlineLevel="0" collapsed="false"/>
    <row r="1044390" customFormat="false" ht="12.8" hidden="false" customHeight="true" outlineLevel="0" collapsed="false"/>
    <row r="1044391" customFormat="false" ht="12.8" hidden="false" customHeight="true" outlineLevel="0" collapsed="false"/>
    <row r="1044392" customFormat="false" ht="12.8" hidden="false" customHeight="true" outlineLevel="0" collapsed="false"/>
    <row r="1044393" customFormat="false" ht="12.8" hidden="false" customHeight="true" outlineLevel="0" collapsed="false"/>
    <row r="1044394" customFormat="false" ht="12.8" hidden="false" customHeight="true" outlineLevel="0" collapsed="false"/>
    <row r="1044395" customFormat="false" ht="12.8" hidden="false" customHeight="true" outlineLevel="0" collapsed="false"/>
    <row r="1044396" customFormat="false" ht="12.8" hidden="false" customHeight="true" outlineLevel="0" collapsed="false"/>
    <row r="1044397" customFormat="false" ht="12.8" hidden="false" customHeight="true" outlineLevel="0" collapsed="false"/>
    <row r="1044398" customFormat="false" ht="12.8" hidden="false" customHeight="true" outlineLevel="0" collapsed="false"/>
    <row r="1044399" customFormat="false" ht="12.8" hidden="false" customHeight="true" outlineLevel="0" collapsed="false"/>
    <row r="1044400" customFormat="false" ht="12.8" hidden="false" customHeight="true" outlineLevel="0" collapsed="false"/>
    <row r="1044401" customFormat="false" ht="12.8" hidden="false" customHeight="true" outlineLevel="0" collapsed="false"/>
    <row r="1044402" customFormat="false" ht="12.8" hidden="false" customHeight="true" outlineLevel="0" collapsed="false"/>
    <row r="1044403" customFormat="false" ht="12.8" hidden="false" customHeight="true" outlineLevel="0" collapsed="false"/>
    <row r="1044404" customFormat="false" ht="12.8" hidden="false" customHeight="true" outlineLevel="0" collapsed="false"/>
    <row r="1044405" customFormat="false" ht="12.8" hidden="false" customHeight="true" outlineLevel="0" collapsed="false"/>
    <row r="1044406" customFormat="false" ht="12.8" hidden="false" customHeight="true" outlineLevel="0" collapsed="false"/>
    <row r="1044407" customFormat="false" ht="12.8" hidden="false" customHeight="true" outlineLevel="0" collapsed="false"/>
    <row r="1044408" customFormat="false" ht="12.8" hidden="false" customHeight="true" outlineLevel="0" collapsed="false"/>
    <row r="1044409" customFormat="false" ht="12.8" hidden="false" customHeight="true" outlineLevel="0" collapsed="false"/>
    <row r="1044410" customFormat="false" ht="12.8" hidden="false" customHeight="true" outlineLevel="0" collapsed="false"/>
    <row r="1044411" customFormat="false" ht="12.8" hidden="false" customHeight="true" outlineLevel="0" collapsed="false"/>
    <row r="1044412" customFormat="false" ht="12.8" hidden="false" customHeight="true" outlineLevel="0" collapsed="false"/>
    <row r="1044413" customFormat="false" ht="12.8" hidden="false" customHeight="true" outlineLevel="0" collapsed="false"/>
    <row r="1044414" customFormat="false" ht="12.8" hidden="false" customHeight="true" outlineLevel="0" collapsed="false"/>
    <row r="1044415" customFormat="false" ht="12.8" hidden="false" customHeight="true" outlineLevel="0" collapsed="false"/>
    <row r="1044416" customFormat="false" ht="12.8" hidden="false" customHeight="true" outlineLevel="0" collapsed="false"/>
    <row r="1044417" customFormat="false" ht="12.8" hidden="false" customHeight="true" outlineLevel="0" collapsed="false"/>
    <row r="1044418" customFormat="false" ht="12.8" hidden="false" customHeight="true" outlineLevel="0" collapsed="false"/>
    <row r="1044419" customFormat="false" ht="12.8" hidden="false" customHeight="true" outlineLevel="0" collapsed="false"/>
    <row r="1044420" customFormat="false" ht="12.8" hidden="false" customHeight="true" outlineLevel="0" collapsed="false"/>
    <row r="1044421" customFormat="false" ht="12.8" hidden="false" customHeight="true" outlineLevel="0" collapsed="false"/>
    <row r="1044422" customFormat="false" ht="12.8" hidden="false" customHeight="true" outlineLevel="0" collapsed="false"/>
    <row r="1044423" customFormat="false" ht="12.8" hidden="false" customHeight="true" outlineLevel="0" collapsed="false"/>
    <row r="1044424" customFormat="false" ht="12.8" hidden="false" customHeight="true" outlineLevel="0" collapsed="false"/>
    <row r="1044425" customFormat="false" ht="12.8" hidden="false" customHeight="true" outlineLevel="0" collapsed="false"/>
    <row r="1044426" customFormat="false" ht="12.8" hidden="false" customHeight="true" outlineLevel="0" collapsed="false"/>
    <row r="1044427" customFormat="false" ht="12.8" hidden="false" customHeight="true" outlineLevel="0" collapsed="false"/>
    <row r="1044428" customFormat="false" ht="12.8" hidden="false" customHeight="true" outlineLevel="0" collapsed="false"/>
    <row r="1044429" customFormat="false" ht="12.8" hidden="false" customHeight="true" outlineLevel="0" collapsed="false"/>
    <row r="1044430" customFormat="false" ht="12.8" hidden="false" customHeight="true" outlineLevel="0" collapsed="false"/>
    <row r="1044431" customFormat="false" ht="12.8" hidden="false" customHeight="true" outlineLevel="0" collapsed="false"/>
    <row r="1044432" customFormat="false" ht="12.8" hidden="false" customHeight="true" outlineLevel="0" collapsed="false"/>
    <row r="1044433" customFormat="false" ht="12.8" hidden="false" customHeight="true" outlineLevel="0" collapsed="false"/>
    <row r="1044434" customFormat="false" ht="12.8" hidden="false" customHeight="true" outlineLevel="0" collapsed="false"/>
    <row r="1044435" customFormat="false" ht="12.8" hidden="false" customHeight="true" outlineLevel="0" collapsed="false"/>
    <row r="1044436" customFormat="false" ht="12.8" hidden="false" customHeight="true" outlineLevel="0" collapsed="false"/>
    <row r="1044437" customFormat="false" ht="12.8" hidden="false" customHeight="true" outlineLevel="0" collapsed="false"/>
    <row r="1044438" customFormat="false" ht="12.8" hidden="false" customHeight="true" outlineLevel="0" collapsed="false"/>
    <row r="1044439" customFormat="false" ht="12.8" hidden="false" customHeight="true" outlineLevel="0" collapsed="false"/>
    <row r="1044440" customFormat="false" ht="12.8" hidden="false" customHeight="true" outlineLevel="0" collapsed="false"/>
    <row r="1044441" customFormat="false" ht="12.8" hidden="false" customHeight="true" outlineLevel="0" collapsed="false"/>
    <row r="1044442" customFormat="false" ht="12.8" hidden="false" customHeight="true" outlineLevel="0" collapsed="false"/>
    <row r="1044443" customFormat="false" ht="12.8" hidden="false" customHeight="true" outlineLevel="0" collapsed="false"/>
    <row r="1044444" customFormat="false" ht="12.8" hidden="false" customHeight="true" outlineLevel="0" collapsed="false"/>
    <row r="1044445" customFormat="false" ht="12.8" hidden="false" customHeight="true" outlineLevel="0" collapsed="false"/>
    <row r="1044446" customFormat="false" ht="12.8" hidden="false" customHeight="true" outlineLevel="0" collapsed="false"/>
    <row r="1044447" customFormat="false" ht="12.8" hidden="false" customHeight="true" outlineLevel="0" collapsed="false"/>
    <row r="1044448" customFormat="false" ht="12.8" hidden="false" customHeight="true" outlineLevel="0" collapsed="false"/>
    <row r="1044449" customFormat="false" ht="12.8" hidden="false" customHeight="true" outlineLevel="0" collapsed="false"/>
    <row r="1044450" customFormat="false" ht="12.8" hidden="false" customHeight="true" outlineLevel="0" collapsed="false"/>
    <row r="1044451" customFormat="false" ht="12.8" hidden="false" customHeight="true" outlineLevel="0" collapsed="false"/>
    <row r="1044452" customFormat="false" ht="12.8" hidden="false" customHeight="true" outlineLevel="0" collapsed="false"/>
    <row r="1044453" customFormat="false" ht="12.8" hidden="false" customHeight="true" outlineLevel="0" collapsed="false"/>
    <row r="1044454" customFormat="false" ht="12.8" hidden="false" customHeight="true" outlineLevel="0" collapsed="false"/>
    <row r="1044455" customFormat="false" ht="12.8" hidden="false" customHeight="true" outlineLevel="0" collapsed="false"/>
    <row r="1044456" customFormat="false" ht="12.8" hidden="false" customHeight="true" outlineLevel="0" collapsed="false"/>
    <row r="1044457" customFormat="false" ht="12.8" hidden="false" customHeight="true" outlineLevel="0" collapsed="false"/>
    <row r="1044458" customFormat="false" ht="12.8" hidden="false" customHeight="true" outlineLevel="0" collapsed="false"/>
    <row r="1044459" customFormat="false" ht="12.8" hidden="false" customHeight="true" outlineLevel="0" collapsed="false"/>
    <row r="1044460" customFormat="false" ht="12.8" hidden="false" customHeight="true" outlineLevel="0" collapsed="false"/>
    <row r="1044461" customFormat="false" ht="12.8" hidden="false" customHeight="true" outlineLevel="0" collapsed="false"/>
    <row r="1044462" customFormat="false" ht="12.8" hidden="false" customHeight="true" outlineLevel="0" collapsed="false"/>
    <row r="1044463" customFormat="false" ht="12.8" hidden="false" customHeight="true" outlineLevel="0" collapsed="false"/>
    <row r="1044464" customFormat="false" ht="12.8" hidden="false" customHeight="true" outlineLevel="0" collapsed="false"/>
    <row r="1044465" customFormat="false" ht="12.8" hidden="false" customHeight="true" outlineLevel="0" collapsed="false"/>
    <row r="1044466" customFormat="false" ht="12.8" hidden="false" customHeight="true" outlineLevel="0" collapsed="false"/>
    <row r="1044467" customFormat="false" ht="12.8" hidden="false" customHeight="true" outlineLevel="0" collapsed="false"/>
    <row r="1044468" customFormat="false" ht="12.8" hidden="false" customHeight="true" outlineLevel="0" collapsed="false"/>
    <row r="1044469" customFormat="false" ht="12.8" hidden="false" customHeight="true" outlineLevel="0" collapsed="false"/>
    <row r="1044470" customFormat="false" ht="12.8" hidden="false" customHeight="true" outlineLevel="0" collapsed="false"/>
    <row r="1044471" customFormat="false" ht="12.8" hidden="false" customHeight="true" outlineLevel="0" collapsed="false"/>
    <row r="1044472" customFormat="false" ht="12.8" hidden="false" customHeight="true" outlineLevel="0" collapsed="false"/>
    <row r="1044473" customFormat="false" ht="12.8" hidden="false" customHeight="true" outlineLevel="0" collapsed="false"/>
    <row r="1044474" customFormat="false" ht="12.8" hidden="false" customHeight="true" outlineLevel="0" collapsed="false"/>
    <row r="1044475" customFormat="false" ht="12.8" hidden="false" customHeight="true" outlineLevel="0" collapsed="false"/>
    <row r="1044476" customFormat="false" ht="12.8" hidden="false" customHeight="true" outlineLevel="0" collapsed="false"/>
    <row r="1044477" customFormat="false" ht="12.8" hidden="false" customHeight="true" outlineLevel="0" collapsed="false"/>
    <row r="1044478" customFormat="false" ht="12.8" hidden="false" customHeight="true" outlineLevel="0" collapsed="false"/>
    <row r="1044479" customFormat="false" ht="12.8" hidden="false" customHeight="true" outlineLevel="0" collapsed="false"/>
    <row r="1044480" customFormat="false" ht="12.8" hidden="false" customHeight="true" outlineLevel="0" collapsed="false"/>
    <row r="1044481" customFormat="false" ht="12.8" hidden="false" customHeight="true" outlineLevel="0" collapsed="false"/>
    <row r="1044482" customFormat="false" ht="12.8" hidden="false" customHeight="true" outlineLevel="0" collapsed="false"/>
    <row r="1044483" customFormat="false" ht="12.8" hidden="false" customHeight="true" outlineLevel="0" collapsed="false"/>
    <row r="1044484" customFormat="false" ht="12.8" hidden="false" customHeight="true" outlineLevel="0" collapsed="false"/>
    <row r="1044485" customFormat="false" ht="12.8" hidden="false" customHeight="true" outlineLevel="0" collapsed="false"/>
    <row r="1044486" customFormat="false" ht="12.8" hidden="false" customHeight="true" outlineLevel="0" collapsed="false"/>
    <row r="1044487" customFormat="false" ht="12.8" hidden="false" customHeight="true" outlineLevel="0" collapsed="false"/>
    <row r="1044488" customFormat="false" ht="12.8" hidden="false" customHeight="true" outlineLevel="0" collapsed="false"/>
    <row r="1044489" customFormat="false" ht="12.8" hidden="false" customHeight="true" outlineLevel="0" collapsed="false"/>
    <row r="1044490" customFormat="false" ht="12.8" hidden="false" customHeight="true" outlineLevel="0" collapsed="false"/>
    <row r="1044491" customFormat="false" ht="12.8" hidden="false" customHeight="true" outlineLevel="0" collapsed="false"/>
    <row r="1044492" customFormat="false" ht="12.8" hidden="false" customHeight="true" outlineLevel="0" collapsed="false"/>
    <row r="1044493" customFormat="false" ht="12.8" hidden="false" customHeight="true" outlineLevel="0" collapsed="false"/>
    <row r="1044494" customFormat="false" ht="12.8" hidden="false" customHeight="true" outlineLevel="0" collapsed="false"/>
    <row r="1044495" customFormat="false" ht="12.8" hidden="false" customHeight="true" outlineLevel="0" collapsed="false"/>
    <row r="1044496" customFormat="false" ht="12.8" hidden="false" customHeight="true" outlineLevel="0" collapsed="false"/>
    <row r="1044497" customFormat="false" ht="12.8" hidden="false" customHeight="true" outlineLevel="0" collapsed="false"/>
    <row r="1044498" customFormat="false" ht="12.8" hidden="false" customHeight="true" outlineLevel="0" collapsed="false"/>
    <row r="1044499" customFormat="false" ht="12.8" hidden="false" customHeight="true" outlineLevel="0" collapsed="false"/>
    <row r="1044500" customFormat="false" ht="12.8" hidden="false" customHeight="true" outlineLevel="0" collapsed="false"/>
    <row r="1044501" customFormat="false" ht="12.8" hidden="false" customHeight="true" outlineLevel="0" collapsed="false"/>
    <row r="1044502" customFormat="false" ht="12.8" hidden="false" customHeight="true" outlineLevel="0" collapsed="false"/>
    <row r="1044503" customFormat="false" ht="12.8" hidden="false" customHeight="true" outlineLevel="0" collapsed="false"/>
    <row r="1044504" customFormat="false" ht="12.8" hidden="false" customHeight="true" outlineLevel="0" collapsed="false"/>
    <row r="1044505" customFormat="false" ht="12.8" hidden="false" customHeight="true" outlineLevel="0" collapsed="false"/>
    <row r="1044506" customFormat="false" ht="12.8" hidden="false" customHeight="true" outlineLevel="0" collapsed="false"/>
    <row r="1044507" customFormat="false" ht="12.8" hidden="false" customHeight="true" outlineLevel="0" collapsed="false"/>
    <row r="1044508" customFormat="false" ht="12.8" hidden="false" customHeight="true" outlineLevel="0" collapsed="false"/>
    <row r="1044509" customFormat="false" ht="12.8" hidden="false" customHeight="true" outlineLevel="0" collapsed="false"/>
    <row r="1044510" customFormat="false" ht="12.8" hidden="false" customHeight="true" outlineLevel="0" collapsed="false"/>
    <row r="1044511" customFormat="false" ht="12.8" hidden="false" customHeight="true" outlineLevel="0" collapsed="false"/>
    <row r="1044512" customFormat="false" ht="12.8" hidden="false" customHeight="true" outlineLevel="0" collapsed="false"/>
    <row r="1044513" customFormat="false" ht="12.8" hidden="false" customHeight="true" outlineLevel="0" collapsed="false"/>
    <row r="1044514" customFormat="false" ht="12.8" hidden="false" customHeight="true" outlineLevel="0" collapsed="false"/>
    <row r="1044515" customFormat="false" ht="12.8" hidden="false" customHeight="true" outlineLevel="0" collapsed="false"/>
    <row r="1044516" customFormat="false" ht="12.8" hidden="false" customHeight="true" outlineLevel="0" collapsed="false"/>
    <row r="1044517" customFormat="false" ht="12.8" hidden="false" customHeight="true" outlineLevel="0" collapsed="false"/>
    <row r="1044518" customFormat="false" ht="12.8" hidden="false" customHeight="true" outlineLevel="0" collapsed="false"/>
    <row r="1044519" customFormat="false" ht="12.8" hidden="false" customHeight="true" outlineLevel="0" collapsed="false"/>
    <row r="1044520" customFormat="false" ht="12.8" hidden="false" customHeight="true" outlineLevel="0" collapsed="false"/>
    <row r="1044521" customFormat="false" ht="12.8" hidden="false" customHeight="true" outlineLevel="0" collapsed="false"/>
    <row r="1044522" customFormat="false" ht="12.8" hidden="false" customHeight="true" outlineLevel="0" collapsed="false"/>
    <row r="1044523" customFormat="false" ht="12.8" hidden="false" customHeight="true" outlineLevel="0" collapsed="false"/>
    <row r="1044524" customFormat="false" ht="12.8" hidden="false" customHeight="true" outlineLevel="0" collapsed="false"/>
    <row r="1044525" customFormat="false" ht="12.8" hidden="false" customHeight="true" outlineLevel="0" collapsed="false"/>
    <row r="1044526" customFormat="false" ht="12.8" hidden="false" customHeight="true" outlineLevel="0" collapsed="false"/>
    <row r="1044527" customFormat="false" ht="12.8" hidden="false" customHeight="true" outlineLevel="0" collapsed="false"/>
    <row r="1044528" customFormat="false" ht="12.8" hidden="false" customHeight="true" outlineLevel="0" collapsed="false"/>
    <row r="1044529" customFormat="false" ht="12.8" hidden="false" customHeight="true" outlineLevel="0" collapsed="false"/>
    <row r="1044530" customFormat="false" ht="12.8" hidden="false" customHeight="true" outlineLevel="0" collapsed="false"/>
    <row r="1044531" customFormat="false" ht="12.8" hidden="false" customHeight="true" outlineLevel="0" collapsed="false"/>
    <row r="1044532" customFormat="false" ht="12.8" hidden="false" customHeight="true" outlineLevel="0" collapsed="false"/>
    <row r="1044533" customFormat="false" ht="12.8" hidden="false" customHeight="true" outlineLevel="0" collapsed="false"/>
    <row r="1044534" customFormat="false" ht="12.8" hidden="false" customHeight="true" outlineLevel="0" collapsed="false"/>
    <row r="1044535" customFormat="false" ht="12.8" hidden="false" customHeight="true" outlineLevel="0" collapsed="false"/>
    <row r="1044536" customFormat="false" ht="12.8" hidden="false" customHeight="true" outlineLevel="0" collapsed="false"/>
    <row r="1044537" customFormat="false" ht="12.8" hidden="false" customHeight="true" outlineLevel="0" collapsed="false"/>
    <row r="1044538" customFormat="false" ht="12.8" hidden="false" customHeight="true" outlineLevel="0" collapsed="false"/>
    <row r="1044539" customFormat="false" ht="12.8" hidden="false" customHeight="true" outlineLevel="0" collapsed="false"/>
    <row r="1044540" customFormat="false" ht="12.8" hidden="false" customHeight="true" outlineLevel="0" collapsed="false"/>
    <row r="1044541" customFormat="false" ht="12.8" hidden="false" customHeight="true" outlineLevel="0" collapsed="false"/>
    <row r="1044542" customFormat="false" ht="12.8" hidden="false" customHeight="true" outlineLevel="0" collapsed="false"/>
    <row r="1044543" customFormat="false" ht="12.8" hidden="false" customHeight="true" outlineLevel="0" collapsed="false"/>
    <row r="1044544" customFormat="false" ht="12.8" hidden="false" customHeight="true" outlineLevel="0" collapsed="false"/>
    <row r="1044545" customFormat="false" ht="12.8" hidden="false" customHeight="true" outlineLevel="0" collapsed="false"/>
    <row r="1044546" customFormat="false" ht="12.8" hidden="false" customHeight="true" outlineLevel="0" collapsed="false"/>
    <row r="1044547" customFormat="false" ht="12.8" hidden="false" customHeight="true" outlineLevel="0" collapsed="false"/>
    <row r="1044548" customFormat="false" ht="12.8" hidden="false" customHeight="true" outlineLevel="0" collapsed="false"/>
    <row r="1044549" customFormat="false" ht="12.8" hidden="false" customHeight="true" outlineLevel="0" collapsed="false"/>
    <row r="1044550" customFormat="false" ht="12.8" hidden="false" customHeight="true" outlineLevel="0" collapsed="false"/>
    <row r="1044551" customFormat="false" ht="12.8" hidden="false" customHeight="true" outlineLevel="0" collapsed="false"/>
    <row r="1044552" customFormat="false" ht="12.8" hidden="false" customHeight="true" outlineLevel="0" collapsed="false"/>
    <row r="1044553" customFormat="false" ht="12.8" hidden="false" customHeight="true" outlineLevel="0" collapsed="false"/>
    <row r="1044554" customFormat="false" ht="12.8" hidden="false" customHeight="true" outlineLevel="0" collapsed="false"/>
    <row r="1044555" customFormat="false" ht="12.8" hidden="false" customHeight="true" outlineLevel="0" collapsed="false"/>
    <row r="1044556" customFormat="false" ht="12.8" hidden="false" customHeight="true" outlineLevel="0" collapsed="false"/>
    <row r="1044557" customFormat="false" ht="12.8" hidden="false" customHeight="true" outlineLevel="0" collapsed="false"/>
    <row r="1044558" customFormat="false" ht="12.8" hidden="false" customHeight="true" outlineLevel="0" collapsed="false"/>
    <row r="1044559" customFormat="false" ht="12.8" hidden="false" customHeight="true" outlineLevel="0" collapsed="false"/>
    <row r="1044560" customFormat="false" ht="12.8" hidden="false" customHeight="true" outlineLevel="0" collapsed="false"/>
    <row r="1044561" customFormat="false" ht="12.8" hidden="false" customHeight="true" outlineLevel="0" collapsed="false"/>
    <row r="1044562" customFormat="false" ht="12.8" hidden="false" customHeight="true" outlineLevel="0" collapsed="false"/>
    <row r="1044563" customFormat="false" ht="12.8" hidden="false" customHeight="true" outlineLevel="0" collapsed="false"/>
    <row r="1044564" customFormat="false" ht="12.8" hidden="false" customHeight="true" outlineLevel="0" collapsed="false"/>
    <row r="1044565" customFormat="false" ht="12.8" hidden="false" customHeight="true" outlineLevel="0" collapsed="false"/>
    <row r="1044566" customFormat="false" ht="12.8" hidden="false" customHeight="true" outlineLevel="0" collapsed="false"/>
    <row r="1044567" customFormat="false" ht="12.8" hidden="false" customHeight="true" outlineLevel="0" collapsed="false"/>
    <row r="1044568" customFormat="false" ht="12.8" hidden="false" customHeight="true" outlineLevel="0" collapsed="false"/>
    <row r="1044569" customFormat="false" ht="12.8" hidden="false" customHeight="true" outlineLevel="0" collapsed="false"/>
    <row r="1044570" customFormat="false" ht="12.8" hidden="false" customHeight="true" outlineLevel="0" collapsed="false"/>
    <row r="1044571" customFormat="false" ht="12.8" hidden="false" customHeight="true" outlineLevel="0" collapsed="false"/>
    <row r="1044572" customFormat="false" ht="12.8" hidden="false" customHeight="true" outlineLevel="0" collapsed="false"/>
    <row r="1044573" customFormat="false" ht="12.8" hidden="false" customHeight="true" outlineLevel="0" collapsed="false"/>
    <row r="1044574" customFormat="false" ht="12.8" hidden="false" customHeight="true" outlineLevel="0" collapsed="false"/>
    <row r="1044575" customFormat="false" ht="12.8" hidden="false" customHeight="true" outlineLevel="0" collapsed="false"/>
    <row r="1044576" customFormat="false" ht="12.8" hidden="false" customHeight="true" outlineLevel="0" collapsed="false"/>
    <row r="1044577" customFormat="false" ht="12.8" hidden="false" customHeight="true" outlineLevel="0" collapsed="false"/>
    <row r="1044578" customFormat="false" ht="12.8" hidden="false" customHeight="true" outlineLevel="0" collapsed="false"/>
    <row r="1044579" customFormat="false" ht="12.8" hidden="false" customHeight="true" outlineLevel="0" collapsed="false"/>
    <row r="1044580" customFormat="false" ht="12.8" hidden="false" customHeight="true" outlineLevel="0" collapsed="false"/>
    <row r="1044581" customFormat="false" ht="12.8" hidden="false" customHeight="true" outlineLevel="0" collapsed="false"/>
    <row r="1044582" customFormat="false" ht="12.8" hidden="false" customHeight="true" outlineLevel="0" collapsed="false"/>
    <row r="1044583" customFormat="false" ht="12.8" hidden="false" customHeight="true" outlineLevel="0" collapsed="false"/>
    <row r="1044584" customFormat="false" ht="12.8" hidden="false" customHeight="true" outlineLevel="0" collapsed="false"/>
    <row r="1044585" customFormat="false" ht="12.8" hidden="false" customHeight="true" outlineLevel="0" collapsed="false"/>
    <row r="1044586" customFormat="false" ht="12.8" hidden="false" customHeight="true" outlineLevel="0" collapsed="false"/>
    <row r="1044587" customFormat="false" ht="12.8" hidden="false" customHeight="true" outlineLevel="0" collapsed="false"/>
    <row r="1044588" customFormat="false" ht="12.8" hidden="false" customHeight="true" outlineLevel="0" collapsed="false"/>
    <row r="1044589" customFormat="false" ht="12.8" hidden="false" customHeight="true" outlineLevel="0" collapsed="false"/>
    <row r="1044590" customFormat="false" ht="12.8" hidden="false" customHeight="true" outlineLevel="0" collapsed="false"/>
    <row r="1044591" customFormat="false" ht="12.8" hidden="false" customHeight="true" outlineLevel="0" collapsed="false"/>
    <row r="1044592" customFormat="false" ht="12.8" hidden="false" customHeight="true" outlineLevel="0" collapsed="false"/>
    <row r="1044593" customFormat="false" ht="12.8" hidden="false" customHeight="true" outlineLevel="0" collapsed="false"/>
    <row r="1044594" customFormat="false" ht="12.8" hidden="false" customHeight="true" outlineLevel="0" collapsed="false"/>
    <row r="1044595" customFormat="false" ht="12.8" hidden="false" customHeight="true" outlineLevel="0" collapsed="false"/>
    <row r="1044596" customFormat="false" ht="12.8" hidden="false" customHeight="true" outlineLevel="0" collapsed="false"/>
    <row r="1044597" customFormat="false" ht="12.8" hidden="false" customHeight="true" outlineLevel="0" collapsed="false"/>
    <row r="1044598" customFormat="false" ht="12.8" hidden="false" customHeight="true" outlineLevel="0" collapsed="false"/>
    <row r="1044599" customFormat="false" ht="12.8" hidden="false" customHeight="true" outlineLevel="0" collapsed="false"/>
    <row r="1044600" customFormat="false" ht="12.8" hidden="false" customHeight="true" outlineLevel="0" collapsed="false"/>
    <row r="1044601" customFormat="false" ht="12.8" hidden="false" customHeight="true" outlineLevel="0" collapsed="false"/>
    <row r="1044602" customFormat="false" ht="12.8" hidden="false" customHeight="true" outlineLevel="0" collapsed="false"/>
    <row r="1044603" customFormat="false" ht="12.8" hidden="false" customHeight="true" outlineLevel="0" collapsed="false"/>
    <row r="1044604" customFormat="false" ht="12.8" hidden="false" customHeight="true" outlineLevel="0" collapsed="false"/>
    <row r="1044605" customFormat="false" ht="12.8" hidden="false" customHeight="true" outlineLevel="0" collapsed="false"/>
    <row r="1044606" customFormat="false" ht="12.8" hidden="false" customHeight="true" outlineLevel="0" collapsed="false"/>
    <row r="1044607" customFormat="false" ht="12.8" hidden="false" customHeight="true" outlineLevel="0" collapsed="false"/>
    <row r="1044608" customFormat="false" ht="12.8" hidden="false" customHeight="true" outlineLevel="0" collapsed="false"/>
    <row r="1044609" customFormat="false" ht="12.8" hidden="false" customHeight="true" outlineLevel="0" collapsed="false"/>
    <row r="1044610" customFormat="false" ht="12.8" hidden="false" customHeight="true" outlineLevel="0" collapsed="false"/>
    <row r="1044611" customFormat="false" ht="12.8" hidden="false" customHeight="true" outlineLevel="0" collapsed="false"/>
    <row r="1044612" customFormat="false" ht="12.8" hidden="false" customHeight="true" outlineLevel="0" collapsed="false"/>
    <row r="1044613" customFormat="false" ht="12.8" hidden="false" customHeight="true" outlineLevel="0" collapsed="false"/>
    <row r="1044614" customFormat="false" ht="12.8" hidden="false" customHeight="true" outlineLevel="0" collapsed="false"/>
    <row r="1044615" customFormat="false" ht="12.8" hidden="false" customHeight="true" outlineLevel="0" collapsed="false"/>
    <row r="1044616" customFormat="false" ht="12.8" hidden="false" customHeight="true" outlineLevel="0" collapsed="false"/>
    <row r="1044617" customFormat="false" ht="12.8" hidden="false" customHeight="true" outlineLevel="0" collapsed="false"/>
    <row r="1044618" customFormat="false" ht="12.8" hidden="false" customHeight="true" outlineLevel="0" collapsed="false"/>
    <row r="1044619" customFormat="false" ht="12.8" hidden="false" customHeight="true" outlineLevel="0" collapsed="false"/>
    <row r="1044620" customFormat="false" ht="12.8" hidden="false" customHeight="true" outlineLevel="0" collapsed="false"/>
    <row r="1044621" customFormat="false" ht="12.8" hidden="false" customHeight="true" outlineLevel="0" collapsed="false"/>
    <row r="1044622" customFormat="false" ht="12.8" hidden="false" customHeight="true" outlineLevel="0" collapsed="false"/>
    <row r="1044623" customFormat="false" ht="12.8" hidden="false" customHeight="true" outlineLevel="0" collapsed="false"/>
    <row r="1044624" customFormat="false" ht="12.8" hidden="false" customHeight="true" outlineLevel="0" collapsed="false"/>
    <row r="1044625" customFormat="false" ht="12.8" hidden="false" customHeight="true" outlineLevel="0" collapsed="false"/>
    <row r="1044626" customFormat="false" ht="12.8" hidden="false" customHeight="true" outlineLevel="0" collapsed="false"/>
    <row r="1044627" customFormat="false" ht="12.8" hidden="false" customHeight="true" outlineLevel="0" collapsed="false"/>
    <row r="1044628" customFormat="false" ht="12.8" hidden="false" customHeight="true" outlineLevel="0" collapsed="false"/>
    <row r="1044629" customFormat="false" ht="12.8" hidden="false" customHeight="true" outlineLevel="0" collapsed="false"/>
    <row r="1044630" customFormat="false" ht="12.8" hidden="false" customHeight="true" outlineLevel="0" collapsed="false"/>
    <row r="1044631" customFormat="false" ht="12.8" hidden="false" customHeight="true" outlineLevel="0" collapsed="false"/>
    <row r="1044632" customFormat="false" ht="12.8" hidden="false" customHeight="true" outlineLevel="0" collapsed="false"/>
    <row r="1044633" customFormat="false" ht="12.8" hidden="false" customHeight="true" outlineLevel="0" collapsed="false"/>
    <row r="1044634" customFormat="false" ht="12.8" hidden="false" customHeight="true" outlineLevel="0" collapsed="false"/>
    <row r="1044635" customFormat="false" ht="12.8" hidden="false" customHeight="true" outlineLevel="0" collapsed="false"/>
    <row r="1044636" customFormat="false" ht="12.8" hidden="false" customHeight="true" outlineLevel="0" collapsed="false"/>
    <row r="1044637" customFormat="false" ht="12.8" hidden="false" customHeight="true" outlineLevel="0" collapsed="false"/>
    <row r="1044638" customFormat="false" ht="12.8" hidden="false" customHeight="true" outlineLevel="0" collapsed="false"/>
    <row r="1044639" customFormat="false" ht="12.8" hidden="false" customHeight="true" outlineLevel="0" collapsed="false"/>
    <row r="1044640" customFormat="false" ht="12.8" hidden="false" customHeight="true" outlineLevel="0" collapsed="false"/>
    <row r="1044641" customFormat="false" ht="12.8" hidden="false" customHeight="true" outlineLevel="0" collapsed="false"/>
    <row r="1044642" customFormat="false" ht="12.8" hidden="false" customHeight="true" outlineLevel="0" collapsed="false"/>
    <row r="1044643" customFormat="false" ht="12.8" hidden="false" customHeight="true" outlineLevel="0" collapsed="false"/>
    <row r="1044644" customFormat="false" ht="12.8" hidden="false" customHeight="true" outlineLevel="0" collapsed="false"/>
    <row r="1044645" customFormat="false" ht="12.8" hidden="false" customHeight="true" outlineLevel="0" collapsed="false"/>
    <row r="1044646" customFormat="false" ht="12.8" hidden="false" customHeight="true" outlineLevel="0" collapsed="false"/>
    <row r="1044647" customFormat="false" ht="12.8" hidden="false" customHeight="true" outlineLevel="0" collapsed="false"/>
    <row r="1044648" customFormat="false" ht="12.8" hidden="false" customHeight="true" outlineLevel="0" collapsed="false"/>
    <row r="1044649" customFormat="false" ht="12.8" hidden="false" customHeight="true" outlineLevel="0" collapsed="false"/>
    <row r="1044650" customFormat="false" ht="12.8" hidden="false" customHeight="true" outlineLevel="0" collapsed="false"/>
    <row r="1044651" customFormat="false" ht="12.8" hidden="false" customHeight="true" outlineLevel="0" collapsed="false"/>
    <row r="1044652" customFormat="false" ht="12.8" hidden="false" customHeight="true" outlineLevel="0" collapsed="false"/>
    <row r="1044653" customFormat="false" ht="12.8" hidden="false" customHeight="true" outlineLevel="0" collapsed="false"/>
    <row r="1044654" customFormat="false" ht="12.8" hidden="false" customHeight="true" outlineLevel="0" collapsed="false"/>
    <row r="1044655" customFormat="false" ht="12.8" hidden="false" customHeight="true" outlineLevel="0" collapsed="false"/>
    <row r="1044656" customFormat="false" ht="12.8" hidden="false" customHeight="true" outlineLevel="0" collapsed="false"/>
    <row r="1044657" customFormat="false" ht="12.8" hidden="false" customHeight="true" outlineLevel="0" collapsed="false"/>
    <row r="1044658" customFormat="false" ht="12.8" hidden="false" customHeight="true" outlineLevel="0" collapsed="false"/>
    <row r="1044659" customFormat="false" ht="12.8" hidden="false" customHeight="true" outlineLevel="0" collapsed="false"/>
    <row r="1044660" customFormat="false" ht="12.8" hidden="false" customHeight="true" outlineLevel="0" collapsed="false"/>
    <row r="1044661" customFormat="false" ht="12.8" hidden="false" customHeight="true" outlineLevel="0" collapsed="false"/>
    <row r="1044662" customFormat="false" ht="12.8" hidden="false" customHeight="true" outlineLevel="0" collapsed="false"/>
    <row r="1044663" customFormat="false" ht="12.8" hidden="false" customHeight="true" outlineLevel="0" collapsed="false"/>
    <row r="1044664" customFormat="false" ht="12.8" hidden="false" customHeight="true" outlineLevel="0" collapsed="false"/>
    <row r="1044665" customFormat="false" ht="12.8" hidden="false" customHeight="true" outlineLevel="0" collapsed="false"/>
    <row r="1044666" customFormat="false" ht="12.8" hidden="false" customHeight="true" outlineLevel="0" collapsed="false"/>
    <row r="1044667" customFormat="false" ht="12.8" hidden="false" customHeight="true" outlineLevel="0" collapsed="false"/>
    <row r="1044668" customFormat="false" ht="12.8" hidden="false" customHeight="true" outlineLevel="0" collapsed="false"/>
    <row r="1044669" customFormat="false" ht="12.8" hidden="false" customHeight="true" outlineLevel="0" collapsed="false"/>
    <row r="1044670" customFormat="false" ht="12.8" hidden="false" customHeight="true" outlineLevel="0" collapsed="false"/>
    <row r="1044671" customFormat="false" ht="12.8" hidden="false" customHeight="true" outlineLevel="0" collapsed="false"/>
    <row r="1044672" customFormat="false" ht="12.8" hidden="false" customHeight="true" outlineLevel="0" collapsed="false"/>
    <row r="1044673" customFormat="false" ht="12.8" hidden="false" customHeight="true" outlineLevel="0" collapsed="false"/>
    <row r="1044674" customFormat="false" ht="12.8" hidden="false" customHeight="true" outlineLevel="0" collapsed="false"/>
    <row r="1044675" customFormat="false" ht="12.8" hidden="false" customHeight="true" outlineLevel="0" collapsed="false"/>
    <row r="1044676" customFormat="false" ht="12.8" hidden="false" customHeight="true" outlineLevel="0" collapsed="false"/>
    <row r="1044677" customFormat="false" ht="12.8" hidden="false" customHeight="true" outlineLevel="0" collapsed="false"/>
    <row r="1044678" customFormat="false" ht="12.8" hidden="false" customHeight="true" outlineLevel="0" collapsed="false"/>
    <row r="1044679" customFormat="false" ht="12.8" hidden="false" customHeight="true" outlineLevel="0" collapsed="false"/>
    <row r="1044680" customFormat="false" ht="12.8" hidden="false" customHeight="true" outlineLevel="0" collapsed="false"/>
    <row r="1044681" customFormat="false" ht="12.8" hidden="false" customHeight="true" outlineLevel="0" collapsed="false"/>
    <row r="1044682" customFormat="false" ht="12.8" hidden="false" customHeight="true" outlineLevel="0" collapsed="false"/>
    <row r="1044683" customFormat="false" ht="12.8" hidden="false" customHeight="true" outlineLevel="0" collapsed="false"/>
    <row r="1044684" customFormat="false" ht="12.8" hidden="false" customHeight="true" outlineLevel="0" collapsed="false"/>
    <row r="1044685" customFormat="false" ht="12.8" hidden="false" customHeight="true" outlineLevel="0" collapsed="false"/>
    <row r="1044686" customFormat="false" ht="12.8" hidden="false" customHeight="true" outlineLevel="0" collapsed="false"/>
    <row r="1044687" customFormat="false" ht="12.8" hidden="false" customHeight="true" outlineLevel="0" collapsed="false"/>
    <row r="1044688" customFormat="false" ht="12.8" hidden="false" customHeight="true" outlineLevel="0" collapsed="false"/>
    <row r="1044689" customFormat="false" ht="12.8" hidden="false" customHeight="true" outlineLevel="0" collapsed="false"/>
    <row r="1044690" customFormat="false" ht="12.8" hidden="false" customHeight="true" outlineLevel="0" collapsed="false"/>
    <row r="1044691" customFormat="false" ht="12.8" hidden="false" customHeight="true" outlineLevel="0" collapsed="false"/>
    <row r="1044692" customFormat="false" ht="12.8" hidden="false" customHeight="true" outlineLevel="0" collapsed="false"/>
    <row r="1044693" customFormat="false" ht="12.8" hidden="false" customHeight="true" outlineLevel="0" collapsed="false"/>
    <row r="1044694" customFormat="false" ht="12.8" hidden="false" customHeight="true" outlineLevel="0" collapsed="false"/>
    <row r="1044695" customFormat="false" ht="12.8" hidden="false" customHeight="true" outlineLevel="0" collapsed="false"/>
    <row r="1044696" customFormat="false" ht="12.8" hidden="false" customHeight="true" outlineLevel="0" collapsed="false"/>
    <row r="1044697" customFormat="false" ht="12.8" hidden="false" customHeight="true" outlineLevel="0" collapsed="false"/>
    <row r="1044698" customFormat="false" ht="12.8" hidden="false" customHeight="true" outlineLevel="0" collapsed="false"/>
    <row r="1044699" customFormat="false" ht="12.8" hidden="false" customHeight="true" outlineLevel="0" collapsed="false"/>
    <row r="1044700" customFormat="false" ht="12.8" hidden="false" customHeight="true" outlineLevel="0" collapsed="false"/>
    <row r="1044701" customFormat="false" ht="12.8" hidden="false" customHeight="true" outlineLevel="0" collapsed="false"/>
    <row r="1044702" customFormat="false" ht="12.8" hidden="false" customHeight="true" outlineLevel="0" collapsed="false"/>
    <row r="1044703" customFormat="false" ht="12.8" hidden="false" customHeight="true" outlineLevel="0" collapsed="false"/>
    <row r="1044704" customFormat="false" ht="12.8" hidden="false" customHeight="true" outlineLevel="0" collapsed="false"/>
    <row r="1044705" customFormat="false" ht="12.8" hidden="false" customHeight="true" outlineLevel="0" collapsed="false"/>
    <row r="1044706" customFormat="false" ht="12.8" hidden="false" customHeight="true" outlineLevel="0" collapsed="false"/>
    <row r="1044707" customFormat="false" ht="12.8" hidden="false" customHeight="true" outlineLevel="0" collapsed="false"/>
    <row r="1044708" customFormat="false" ht="12.8" hidden="false" customHeight="true" outlineLevel="0" collapsed="false"/>
    <row r="1044709" customFormat="false" ht="12.8" hidden="false" customHeight="true" outlineLevel="0" collapsed="false"/>
    <row r="1044710" customFormat="false" ht="12.8" hidden="false" customHeight="true" outlineLevel="0" collapsed="false"/>
    <row r="1044711" customFormat="false" ht="12.8" hidden="false" customHeight="true" outlineLevel="0" collapsed="false"/>
    <row r="1044712" customFormat="false" ht="12.8" hidden="false" customHeight="true" outlineLevel="0" collapsed="false"/>
    <row r="1044713" customFormat="false" ht="12.8" hidden="false" customHeight="true" outlineLevel="0" collapsed="false"/>
    <row r="1044714" customFormat="false" ht="12.8" hidden="false" customHeight="true" outlineLevel="0" collapsed="false"/>
    <row r="1044715" customFormat="false" ht="12.8" hidden="false" customHeight="true" outlineLevel="0" collapsed="false"/>
    <row r="1044716" customFormat="false" ht="12.8" hidden="false" customHeight="true" outlineLevel="0" collapsed="false"/>
    <row r="1044717" customFormat="false" ht="12.8" hidden="false" customHeight="true" outlineLevel="0" collapsed="false"/>
    <row r="1044718" customFormat="false" ht="12.8" hidden="false" customHeight="true" outlineLevel="0" collapsed="false"/>
    <row r="1044719" customFormat="false" ht="12.8" hidden="false" customHeight="true" outlineLevel="0" collapsed="false"/>
    <row r="1044720" customFormat="false" ht="12.8" hidden="false" customHeight="true" outlineLevel="0" collapsed="false"/>
    <row r="1044721" customFormat="false" ht="12.8" hidden="false" customHeight="true" outlineLevel="0" collapsed="false"/>
    <row r="1044722" customFormat="false" ht="12.8" hidden="false" customHeight="true" outlineLevel="0" collapsed="false"/>
    <row r="1044723" customFormat="false" ht="12.8" hidden="false" customHeight="true" outlineLevel="0" collapsed="false"/>
    <row r="1044724" customFormat="false" ht="12.8" hidden="false" customHeight="true" outlineLevel="0" collapsed="false"/>
    <row r="1044725" customFormat="false" ht="12.8" hidden="false" customHeight="true" outlineLevel="0" collapsed="false"/>
    <row r="1044726" customFormat="false" ht="12.8" hidden="false" customHeight="true" outlineLevel="0" collapsed="false"/>
    <row r="1044727" customFormat="false" ht="12.8" hidden="false" customHeight="true" outlineLevel="0" collapsed="false"/>
    <row r="1044728" customFormat="false" ht="12.8" hidden="false" customHeight="true" outlineLevel="0" collapsed="false"/>
    <row r="1044729" customFormat="false" ht="12.8" hidden="false" customHeight="true" outlineLevel="0" collapsed="false"/>
    <row r="1044730" customFormat="false" ht="12.8" hidden="false" customHeight="true" outlineLevel="0" collapsed="false"/>
    <row r="1044731" customFormat="false" ht="12.8" hidden="false" customHeight="true" outlineLevel="0" collapsed="false"/>
    <row r="1044732" customFormat="false" ht="12.8" hidden="false" customHeight="true" outlineLevel="0" collapsed="false"/>
    <row r="1044733" customFormat="false" ht="12.8" hidden="false" customHeight="true" outlineLevel="0" collapsed="false"/>
    <row r="1044734" customFormat="false" ht="12.8" hidden="false" customHeight="true" outlineLevel="0" collapsed="false"/>
    <row r="1044735" customFormat="false" ht="12.8" hidden="false" customHeight="true" outlineLevel="0" collapsed="false"/>
    <row r="1044736" customFormat="false" ht="12.8" hidden="false" customHeight="true" outlineLevel="0" collapsed="false"/>
    <row r="1044737" customFormat="false" ht="12.8" hidden="false" customHeight="true" outlineLevel="0" collapsed="false"/>
    <row r="1044738" customFormat="false" ht="12.8" hidden="false" customHeight="true" outlineLevel="0" collapsed="false"/>
    <row r="1044739" customFormat="false" ht="12.8" hidden="false" customHeight="true" outlineLevel="0" collapsed="false"/>
    <row r="1044740" customFormat="false" ht="12.8" hidden="false" customHeight="true" outlineLevel="0" collapsed="false"/>
    <row r="1044741" customFormat="false" ht="12.8" hidden="false" customHeight="true" outlineLevel="0" collapsed="false"/>
    <row r="1044742" customFormat="false" ht="12.8" hidden="false" customHeight="true" outlineLevel="0" collapsed="false"/>
    <row r="1044743" customFormat="false" ht="12.8" hidden="false" customHeight="true" outlineLevel="0" collapsed="false"/>
    <row r="1044744" customFormat="false" ht="12.8" hidden="false" customHeight="true" outlineLevel="0" collapsed="false"/>
    <row r="1044745" customFormat="false" ht="12.8" hidden="false" customHeight="true" outlineLevel="0" collapsed="false"/>
    <row r="1044746" customFormat="false" ht="12.8" hidden="false" customHeight="true" outlineLevel="0" collapsed="false"/>
    <row r="1044747" customFormat="false" ht="12.8" hidden="false" customHeight="true" outlineLevel="0" collapsed="false"/>
    <row r="1044748" customFormat="false" ht="12.8" hidden="false" customHeight="true" outlineLevel="0" collapsed="false"/>
    <row r="1044749" customFormat="false" ht="12.8" hidden="false" customHeight="true" outlineLevel="0" collapsed="false"/>
    <row r="1044750" customFormat="false" ht="12.8" hidden="false" customHeight="true" outlineLevel="0" collapsed="false"/>
    <row r="1044751" customFormat="false" ht="12.8" hidden="false" customHeight="true" outlineLevel="0" collapsed="false"/>
    <row r="1044752" customFormat="false" ht="12.8" hidden="false" customHeight="true" outlineLevel="0" collapsed="false"/>
    <row r="1044753" customFormat="false" ht="12.8" hidden="false" customHeight="true" outlineLevel="0" collapsed="false"/>
    <row r="1044754" customFormat="false" ht="12.8" hidden="false" customHeight="true" outlineLevel="0" collapsed="false"/>
    <row r="1044755" customFormat="false" ht="12.8" hidden="false" customHeight="true" outlineLevel="0" collapsed="false"/>
    <row r="1044756" customFormat="false" ht="12.8" hidden="false" customHeight="true" outlineLevel="0" collapsed="false"/>
    <row r="1044757" customFormat="false" ht="12.8" hidden="false" customHeight="true" outlineLevel="0" collapsed="false"/>
    <row r="1044758" customFormat="false" ht="12.8" hidden="false" customHeight="true" outlineLevel="0" collapsed="false"/>
    <row r="1044759" customFormat="false" ht="12.8" hidden="false" customHeight="true" outlineLevel="0" collapsed="false"/>
    <row r="1044760" customFormat="false" ht="12.8" hidden="false" customHeight="true" outlineLevel="0" collapsed="false"/>
    <row r="1044761" customFormat="false" ht="12.8" hidden="false" customHeight="true" outlineLevel="0" collapsed="false"/>
    <row r="1044762" customFormat="false" ht="12.8" hidden="false" customHeight="true" outlineLevel="0" collapsed="false"/>
    <row r="1044763" customFormat="false" ht="12.8" hidden="false" customHeight="true" outlineLevel="0" collapsed="false"/>
    <row r="1044764" customFormat="false" ht="12.8" hidden="false" customHeight="true" outlineLevel="0" collapsed="false"/>
    <row r="1044765" customFormat="false" ht="12.8" hidden="false" customHeight="true" outlineLevel="0" collapsed="false"/>
    <row r="1044766" customFormat="false" ht="12.8" hidden="false" customHeight="true" outlineLevel="0" collapsed="false"/>
    <row r="1044767" customFormat="false" ht="12.8" hidden="false" customHeight="true" outlineLevel="0" collapsed="false"/>
    <row r="1044768" customFormat="false" ht="12.8" hidden="false" customHeight="true" outlineLevel="0" collapsed="false"/>
    <row r="1044769" customFormat="false" ht="12.8" hidden="false" customHeight="true" outlineLevel="0" collapsed="false"/>
    <row r="1044770" customFormat="false" ht="12.8" hidden="false" customHeight="true" outlineLevel="0" collapsed="false"/>
    <row r="1044771" customFormat="false" ht="12.8" hidden="false" customHeight="true" outlineLevel="0" collapsed="false"/>
    <row r="1044772" customFormat="false" ht="12.8" hidden="false" customHeight="true" outlineLevel="0" collapsed="false"/>
    <row r="1044773" customFormat="false" ht="12.8" hidden="false" customHeight="true" outlineLevel="0" collapsed="false"/>
    <row r="1044774" customFormat="false" ht="12.8" hidden="false" customHeight="true" outlineLevel="0" collapsed="false"/>
    <row r="1044775" customFormat="false" ht="12.8" hidden="false" customHeight="true" outlineLevel="0" collapsed="false"/>
    <row r="1044776" customFormat="false" ht="12.8" hidden="false" customHeight="true" outlineLevel="0" collapsed="false"/>
    <row r="1044777" customFormat="false" ht="12.8" hidden="false" customHeight="true" outlineLevel="0" collapsed="false"/>
    <row r="1044778" customFormat="false" ht="12.8" hidden="false" customHeight="true" outlineLevel="0" collapsed="false"/>
    <row r="1044779" customFormat="false" ht="12.8" hidden="false" customHeight="true" outlineLevel="0" collapsed="false"/>
    <row r="1044780" customFormat="false" ht="12.8" hidden="false" customHeight="true" outlineLevel="0" collapsed="false"/>
    <row r="1044781" customFormat="false" ht="12.8" hidden="false" customHeight="true" outlineLevel="0" collapsed="false"/>
    <row r="1044782" customFormat="false" ht="12.8" hidden="false" customHeight="true" outlineLevel="0" collapsed="false"/>
    <row r="1044783" customFormat="false" ht="12.8" hidden="false" customHeight="true" outlineLevel="0" collapsed="false"/>
    <row r="1044784" customFormat="false" ht="12.8" hidden="false" customHeight="true" outlineLevel="0" collapsed="false"/>
    <row r="1044785" customFormat="false" ht="12.8" hidden="false" customHeight="true" outlineLevel="0" collapsed="false"/>
    <row r="1044786" customFormat="false" ht="12.8" hidden="false" customHeight="true" outlineLevel="0" collapsed="false"/>
    <row r="1044787" customFormat="false" ht="12.8" hidden="false" customHeight="true" outlineLevel="0" collapsed="false"/>
    <row r="1044788" customFormat="false" ht="12.8" hidden="false" customHeight="true" outlineLevel="0" collapsed="false"/>
    <row r="1044789" customFormat="false" ht="12.8" hidden="false" customHeight="true" outlineLevel="0" collapsed="false"/>
    <row r="1044790" customFormat="false" ht="12.8" hidden="false" customHeight="true" outlineLevel="0" collapsed="false"/>
    <row r="1044791" customFormat="false" ht="12.8" hidden="false" customHeight="true" outlineLevel="0" collapsed="false"/>
    <row r="1044792" customFormat="false" ht="12.8" hidden="false" customHeight="true" outlineLevel="0" collapsed="false"/>
    <row r="1044793" customFormat="false" ht="12.8" hidden="false" customHeight="true" outlineLevel="0" collapsed="false"/>
    <row r="1044794" customFormat="false" ht="12.8" hidden="false" customHeight="true" outlineLevel="0" collapsed="false"/>
    <row r="1044795" customFormat="false" ht="12.8" hidden="false" customHeight="true" outlineLevel="0" collapsed="false"/>
    <row r="1044796" customFormat="false" ht="12.8" hidden="false" customHeight="true" outlineLevel="0" collapsed="false"/>
    <row r="1044797" customFormat="false" ht="12.8" hidden="false" customHeight="true" outlineLevel="0" collapsed="false"/>
    <row r="1044798" customFormat="false" ht="12.8" hidden="false" customHeight="true" outlineLevel="0" collapsed="false"/>
    <row r="1044799" customFormat="false" ht="12.8" hidden="false" customHeight="true" outlineLevel="0" collapsed="false"/>
    <row r="1044800" customFormat="false" ht="12.8" hidden="false" customHeight="true" outlineLevel="0" collapsed="false"/>
    <row r="1044801" customFormat="false" ht="12.8" hidden="false" customHeight="true" outlineLevel="0" collapsed="false"/>
    <row r="1044802" customFormat="false" ht="12.8" hidden="false" customHeight="true" outlineLevel="0" collapsed="false"/>
    <row r="1044803" customFormat="false" ht="12.8" hidden="false" customHeight="true" outlineLevel="0" collapsed="false"/>
    <row r="1044804" customFormat="false" ht="12.8" hidden="false" customHeight="true" outlineLevel="0" collapsed="false"/>
    <row r="1044805" customFormat="false" ht="12.8" hidden="false" customHeight="true" outlineLevel="0" collapsed="false"/>
    <row r="1044806" customFormat="false" ht="12.8" hidden="false" customHeight="true" outlineLevel="0" collapsed="false"/>
    <row r="1044807" customFormat="false" ht="12.8" hidden="false" customHeight="true" outlineLevel="0" collapsed="false"/>
    <row r="1044808" customFormat="false" ht="12.8" hidden="false" customHeight="true" outlineLevel="0" collapsed="false"/>
    <row r="1044809" customFormat="false" ht="12.8" hidden="false" customHeight="true" outlineLevel="0" collapsed="false"/>
    <row r="1044810" customFormat="false" ht="12.8" hidden="false" customHeight="true" outlineLevel="0" collapsed="false"/>
    <row r="1044811" customFormat="false" ht="12.8" hidden="false" customHeight="true" outlineLevel="0" collapsed="false"/>
    <row r="1044812" customFormat="false" ht="12.8" hidden="false" customHeight="true" outlineLevel="0" collapsed="false"/>
    <row r="1044813" customFormat="false" ht="12.8" hidden="false" customHeight="true" outlineLevel="0" collapsed="false"/>
    <row r="1044814" customFormat="false" ht="12.8" hidden="false" customHeight="true" outlineLevel="0" collapsed="false"/>
    <row r="1044815" customFormat="false" ht="12.8" hidden="false" customHeight="true" outlineLevel="0" collapsed="false"/>
    <row r="1044816" customFormat="false" ht="12.8" hidden="false" customHeight="true" outlineLevel="0" collapsed="false"/>
    <row r="1044817" customFormat="false" ht="12.8" hidden="false" customHeight="true" outlineLevel="0" collapsed="false"/>
    <row r="1044818" customFormat="false" ht="12.8" hidden="false" customHeight="true" outlineLevel="0" collapsed="false"/>
    <row r="1044819" customFormat="false" ht="12.8" hidden="false" customHeight="true" outlineLevel="0" collapsed="false"/>
    <row r="1044820" customFormat="false" ht="12.8" hidden="false" customHeight="true" outlineLevel="0" collapsed="false"/>
    <row r="1044821" customFormat="false" ht="12.8" hidden="false" customHeight="true" outlineLevel="0" collapsed="false"/>
    <row r="1044822" customFormat="false" ht="12.8" hidden="false" customHeight="true" outlineLevel="0" collapsed="false"/>
    <row r="1044823" customFormat="false" ht="12.8" hidden="false" customHeight="true" outlineLevel="0" collapsed="false"/>
    <row r="1044824" customFormat="false" ht="12.8" hidden="false" customHeight="true" outlineLevel="0" collapsed="false"/>
    <row r="1044825" customFormat="false" ht="12.8" hidden="false" customHeight="true" outlineLevel="0" collapsed="false"/>
    <row r="1044826" customFormat="false" ht="12.8" hidden="false" customHeight="true" outlineLevel="0" collapsed="false"/>
    <row r="1044827" customFormat="false" ht="12.8" hidden="false" customHeight="true" outlineLevel="0" collapsed="false"/>
    <row r="1044828" customFormat="false" ht="12.8" hidden="false" customHeight="true" outlineLevel="0" collapsed="false"/>
    <row r="1044829" customFormat="false" ht="12.8" hidden="false" customHeight="true" outlineLevel="0" collapsed="false"/>
    <row r="1044830" customFormat="false" ht="12.8" hidden="false" customHeight="true" outlineLevel="0" collapsed="false"/>
    <row r="1044831" customFormat="false" ht="12.8" hidden="false" customHeight="true" outlineLevel="0" collapsed="false"/>
    <row r="1044832" customFormat="false" ht="12.8" hidden="false" customHeight="true" outlineLevel="0" collapsed="false"/>
    <row r="1044833" customFormat="false" ht="12.8" hidden="false" customHeight="true" outlineLevel="0" collapsed="false"/>
    <row r="1044834" customFormat="false" ht="12.8" hidden="false" customHeight="true" outlineLevel="0" collapsed="false"/>
    <row r="1044835" customFormat="false" ht="12.8" hidden="false" customHeight="true" outlineLevel="0" collapsed="false"/>
    <row r="1044836" customFormat="false" ht="12.8" hidden="false" customHeight="true" outlineLevel="0" collapsed="false"/>
    <row r="1044837" customFormat="false" ht="12.8" hidden="false" customHeight="true" outlineLevel="0" collapsed="false"/>
    <row r="1044838" customFormat="false" ht="12.8" hidden="false" customHeight="true" outlineLevel="0" collapsed="false"/>
    <row r="1044839" customFormat="false" ht="12.8" hidden="false" customHeight="true" outlineLevel="0" collapsed="false"/>
    <row r="1044840" customFormat="false" ht="12.8" hidden="false" customHeight="true" outlineLevel="0" collapsed="false"/>
    <row r="1044841" customFormat="false" ht="12.8" hidden="false" customHeight="true" outlineLevel="0" collapsed="false"/>
    <row r="1044842" customFormat="false" ht="12.8" hidden="false" customHeight="true" outlineLevel="0" collapsed="false"/>
    <row r="1044843" customFormat="false" ht="12.8" hidden="false" customHeight="true" outlineLevel="0" collapsed="false"/>
    <row r="1044844" customFormat="false" ht="12.8" hidden="false" customHeight="true" outlineLevel="0" collapsed="false"/>
    <row r="1044845" customFormat="false" ht="12.8" hidden="false" customHeight="true" outlineLevel="0" collapsed="false"/>
    <row r="1044846" customFormat="false" ht="12.8" hidden="false" customHeight="true" outlineLevel="0" collapsed="false"/>
    <row r="1044847" customFormat="false" ht="12.8" hidden="false" customHeight="true" outlineLevel="0" collapsed="false"/>
    <row r="1044848" customFormat="false" ht="12.8" hidden="false" customHeight="true" outlineLevel="0" collapsed="false"/>
    <row r="1044849" customFormat="false" ht="12.8" hidden="false" customHeight="true" outlineLevel="0" collapsed="false"/>
    <row r="1044850" customFormat="false" ht="12.8" hidden="false" customHeight="true" outlineLevel="0" collapsed="false"/>
    <row r="1044851" customFormat="false" ht="12.8" hidden="false" customHeight="true" outlineLevel="0" collapsed="false"/>
    <row r="1044852" customFormat="false" ht="12.8" hidden="false" customHeight="true" outlineLevel="0" collapsed="false"/>
    <row r="1044853" customFormat="false" ht="12.8" hidden="false" customHeight="true" outlineLevel="0" collapsed="false"/>
    <row r="1044854" customFormat="false" ht="12.8" hidden="false" customHeight="true" outlineLevel="0" collapsed="false"/>
    <row r="1044855" customFormat="false" ht="12.8" hidden="false" customHeight="true" outlineLevel="0" collapsed="false"/>
    <row r="1044856" customFormat="false" ht="12.8" hidden="false" customHeight="true" outlineLevel="0" collapsed="false"/>
    <row r="1044857" customFormat="false" ht="12.8" hidden="false" customHeight="true" outlineLevel="0" collapsed="false"/>
    <row r="1044858" customFormat="false" ht="12.8" hidden="false" customHeight="true" outlineLevel="0" collapsed="false"/>
    <row r="1044859" customFormat="false" ht="12.8" hidden="false" customHeight="true" outlineLevel="0" collapsed="false"/>
    <row r="1044860" customFormat="false" ht="12.8" hidden="false" customHeight="true" outlineLevel="0" collapsed="false"/>
    <row r="1044861" customFormat="false" ht="12.8" hidden="false" customHeight="true" outlineLevel="0" collapsed="false"/>
    <row r="1044862" customFormat="false" ht="12.8" hidden="false" customHeight="true" outlineLevel="0" collapsed="false"/>
    <row r="1044863" customFormat="false" ht="12.8" hidden="false" customHeight="true" outlineLevel="0" collapsed="false"/>
    <row r="1044864" customFormat="false" ht="12.8" hidden="false" customHeight="true" outlineLevel="0" collapsed="false"/>
    <row r="1044865" customFormat="false" ht="12.8" hidden="false" customHeight="true" outlineLevel="0" collapsed="false"/>
    <row r="1044866" customFormat="false" ht="12.8" hidden="false" customHeight="true" outlineLevel="0" collapsed="false"/>
    <row r="1044867" customFormat="false" ht="12.8" hidden="false" customHeight="true" outlineLevel="0" collapsed="false"/>
    <row r="1044868" customFormat="false" ht="12.8" hidden="false" customHeight="true" outlineLevel="0" collapsed="false"/>
    <row r="1044869" customFormat="false" ht="12.8" hidden="false" customHeight="true" outlineLevel="0" collapsed="false"/>
    <row r="1044870" customFormat="false" ht="12.8" hidden="false" customHeight="true" outlineLevel="0" collapsed="false"/>
    <row r="1044871" customFormat="false" ht="12.8" hidden="false" customHeight="true" outlineLevel="0" collapsed="false"/>
    <row r="1044872" customFormat="false" ht="12.8" hidden="false" customHeight="true" outlineLevel="0" collapsed="false"/>
    <row r="1044873" customFormat="false" ht="12.8" hidden="false" customHeight="true" outlineLevel="0" collapsed="false"/>
    <row r="1044874" customFormat="false" ht="12.8" hidden="false" customHeight="true" outlineLevel="0" collapsed="false"/>
    <row r="1044875" customFormat="false" ht="12.8" hidden="false" customHeight="true" outlineLevel="0" collapsed="false"/>
    <row r="1044876" customFormat="false" ht="12.8" hidden="false" customHeight="true" outlineLevel="0" collapsed="false"/>
    <row r="1044877" customFormat="false" ht="12.8" hidden="false" customHeight="true" outlineLevel="0" collapsed="false"/>
    <row r="1044878" customFormat="false" ht="12.8" hidden="false" customHeight="true" outlineLevel="0" collapsed="false"/>
    <row r="1044879" customFormat="false" ht="12.8" hidden="false" customHeight="true" outlineLevel="0" collapsed="false"/>
    <row r="1044880" customFormat="false" ht="12.8" hidden="false" customHeight="true" outlineLevel="0" collapsed="false"/>
    <row r="1044881" customFormat="false" ht="12.8" hidden="false" customHeight="true" outlineLevel="0" collapsed="false"/>
    <row r="1044882" customFormat="false" ht="12.8" hidden="false" customHeight="true" outlineLevel="0" collapsed="false"/>
    <row r="1044883" customFormat="false" ht="12.8" hidden="false" customHeight="true" outlineLevel="0" collapsed="false"/>
    <row r="1044884" customFormat="false" ht="12.8" hidden="false" customHeight="true" outlineLevel="0" collapsed="false"/>
    <row r="1044885" customFormat="false" ht="12.8" hidden="false" customHeight="true" outlineLevel="0" collapsed="false"/>
    <row r="1044886" customFormat="false" ht="12.8" hidden="false" customHeight="true" outlineLevel="0" collapsed="false"/>
    <row r="1044887" customFormat="false" ht="12.8" hidden="false" customHeight="true" outlineLevel="0" collapsed="false"/>
    <row r="1044888" customFormat="false" ht="12.8" hidden="false" customHeight="true" outlineLevel="0" collapsed="false"/>
    <row r="1044889" customFormat="false" ht="12.8" hidden="false" customHeight="true" outlineLevel="0" collapsed="false"/>
    <row r="1044890" customFormat="false" ht="12.8" hidden="false" customHeight="true" outlineLevel="0" collapsed="false"/>
    <row r="1044891" customFormat="false" ht="12.8" hidden="false" customHeight="true" outlineLevel="0" collapsed="false"/>
    <row r="1044892" customFormat="false" ht="12.8" hidden="false" customHeight="true" outlineLevel="0" collapsed="false"/>
    <row r="1044893" customFormat="false" ht="12.8" hidden="false" customHeight="true" outlineLevel="0" collapsed="false"/>
    <row r="1044894" customFormat="false" ht="12.8" hidden="false" customHeight="true" outlineLevel="0" collapsed="false"/>
    <row r="1044895" customFormat="false" ht="12.8" hidden="false" customHeight="true" outlineLevel="0" collapsed="false"/>
    <row r="1044896" customFormat="false" ht="12.8" hidden="false" customHeight="true" outlineLevel="0" collapsed="false"/>
    <row r="1044897" customFormat="false" ht="12.8" hidden="false" customHeight="true" outlineLevel="0" collapsed="false"/>
    <row r="1044898" customFormat="false" ht="12.8" hidden="false" customHeight="true" outlineLevel="0" collapsed="false"/>
    <row r="1044899" customFormat="false" ht="12.8" hidden="false" customHeight="true" outlineLevel="0" collapsed="false"/>
    <row r="1044900" customFormat="false" ht="12.8" hidden="false" customHeight="true" outlineLevel="0" collapsed="false"/>
    <row r="1044901" customFormat="false" ht="12.8" hidden="false" customHeight="true" outlineLevel="0" collapsed="false"/>
    <row r="1044902" customFormat="false" ht="12.8" hidden="false" customHeight="true" outlineLevel="0" collapsed="false"/>
    <row r="1044903" customFormat="false" ht="12.8" hidden="false" customHeight="true" outlineLevel="0" collapsed="false"/>
    <row r="1044904" customFormat="false" ht="12.8" hidden="false" customHeight="true" outlineLevel="0" collapsed="false"/>
    <row r="1044905" customFormat="false" ht="12.8" hidden="false" customHeight="true" outlineLevel="0" collapsed="false"/>
    <row r="1044906" customFormat="false" ht="12.8" hidden="false" customHeight="true" outlineLevel="0" collapsed="false"/>
    <row r="1044907" customFormat="false" ht="12.8" hidden="false" customHeight="true" outlineLevel="0" collapsed="false"/>
    <row r="1044908" customFormat="false" ht="12.8" hidden="false" customHeight="true" outlineLevel="0" collapsed="false"/>
    <row r="1044909" customFormat="false" ht="12.8" hidden="false" customHeight="true" outlineLevel="0" collapsed="false"/>
    <row r="1044910" customFormat="false" ht="12.8" hidden="false" customHeight="true" outlineLevel="0" collapsed="false"/>
    <row r="1044911" customFormat="false" ht="12.8" hidden="false" customHeight="true" outlineLevel="0" collapsed="false"/>
    <row r="1044912" customFormat="false" ht="12.8" hidden="false" customHeight="true" outlineLevel="0" collapsed="false"/>
    <row r="1044913" customFormat="false" ht="12.8" hidden="false" customHeight="true" outlineLevel="0" collapsed="false"/>
    <row r="1044914" customFormat="false" ht="12.8" hidden="false" customHeight="true" outlineLevel="0" collapsed="false"/>
    <row r="1044915" customFormat="false" ht="12.8" hidden="false" customHeight="true" outlineLevel="0" collapsed="false"/>
    <row r="1044916" customFormat="false" ht="12.8" hidden="false" customHeight="true" outlineLevel="0" collapsed="false"/>
    <row r="1044917" customFormat="false" ht="12.8" hidden="false" customHeight="true" outlineLevel="0" collapsed="false"/>
    <row r="1044918" customFormat="false" ht="12.8" hidden="false" customHeight="true" outlineLevel="0" collapsed="false"/>
    <row r="1044919" customFormat="false" ht="12.8" hidden="false" customHeight="true" outlineLevel="0" collapsed="false"/>
    <row r="1044920" customFormat="false" ht="12.8" hidden="false" customHeight="true" outlineLevel="0" collapsed="false"/>
    <row r="1044921" customFormat="false" ht="12.8" hidden="false" customHeight="true" outlineLevel="0" collapsed="false"/>
    <row r="1044922" customFormat="false" ht="12.8" hidden="false" customHeight="true" outlineLevel="0" collapsed="false"/>
    <row r="1044923" customFormat="false" ht="12.8" hidden="false" customHeight="true" outlineLevel="0" collapsed="false"/>
    <row r="1044924" customFormat="false" ht="12.8" hidden="false" customHeight="true" outlineLevel="0" collapsed="false"/>
    <row r="1044925" customFormat="false" ht="12.8" hidden="false" customHeight="true" outlineLevel="0" collapsed="false"/>
    <row r="1044926" customFormat="false" ht="12.8" hidden="false" customHeight="true" outlineLevel="0" collapsed="false"/>
    <row r="1044927" customFormat="false" ht="12.8" hidden="false" customHeight="true" outlineLevel="0" collapsed="false"/>
    <row r="1044928" customFormat="false" ht="12.8" hidden="false" customHeight="true" outlineLevel="0" collapsed="false"/>
    <row r="1044929" customFormat="false" ht="12.8" hidden="false" customHeight="true" outlineLevel="0" collapsed="false"/>
    <row r="1044930" customFormat="false" ht="12.8" hidden="false" customHeight="true" outlineLevel="0" collapsed="false"/>
    <row r="1044931" customFormat="false" ht="12.8" hidden="false" customHeight="true" outlineLevel="0" collapsed="false"/>
    <row r="1044932" customFormat="false" ht="12.8" hidden="false" customHeight="true" outlineLevel="0" collapsed="false"/>
    <row r="1044933" customFormat="false" ht="12.8" hidden="false" customHeight="true" outlineLevel="0" collapsed="false"/>
    <row r="1044934" customFormat="false" ht="12.8" hidden="false" customHeight="true" outlineLevel="0" collapsed="false"/>
    <row r="1044935" customFormat="false" ht="12.8" hidden="false" customHeight="true" outlineLevel="0" collapsed="false"/>
    <row r="1044936" customFormat="false" ht="12.8" hidden="false" customHeight="true" outlineLevel="0" collapsed="false"/>
    <row r="1044937" customFormat="false" ht="12.8" hidden="false" customHeight="true" outlineLevel="0" collapsed="false"/>
    <row r="1044938" customFormat="false" ht="12.8" hidden="false" customHeight="true" outlineLevel="0" collapsed="false"/>
    <row r="1044939" customFormat="false" ht="12.8" hidden="false" customHeight="true" outlineLevel="0" collapsed="false"/>
    <row r="1044940" customFormat="false" ht="12.8" hidden="false" customHeight="true" outlineLevel="0" collapsed="false"/>
    <row r="1044941" customFormat="false" ht="12.8" hidden="false" customHeight="true" outlineLevel="0" collapsed="false"/>
    <row r="1044942" customFormat="false" ht="12.8" hidden="false" customHeight="true" outlineLevel="0" collapsed="false"/>
    <row r="1044943" customFormat="false" ht="12.8" hidden="false" customHeight="true" outlineLevel="0" collapsed="false"/>
    <row r="1044944" customFormat="false" ht="12.8" hidden="false" customHeight="true" outlineLevel="0" collapsed="false"/>
    <row r="1044945" customFormat="false" ht="12.8" hidden="false" customHeight="true" outlineLevel="0" collapsed="false"/>
    <row r="1044946" customFormat="false" ht="12.8" hidden="false" customHeight="true" outlineLevel="0" collapsed="false"/>
    <row r="1044947" customFormat="false" ht="12.8" hidden="false" customHeight="true" outlineLevel="0" collapsed="false"/>
    <row r="1044948" customFormat="false" ht="12.8" hidden="false" customHeight="true" outlineLevel="0" collapsed="false"/>
    <row r="1044949" customFormat="false" ht="12.8" hidden="false" customHeight="true" outlineLevel="0" collapsed="false"/>
    <row r="1044950" customFormat="false" ht="12.8" hidden="false" customHeight="true" outlineLevel="0" collapsed="false"/>
    <row r="1044951" customFormat="false" ht="12.8" hidden="false" customHeight="true" outlineLevel="0" collapsed="false"/>
    <row r="1044952" customFormat="false" ht="12.8" hidden="false" customHeight="true" outlineLevel="0" collapsed="false"/>
    <row r="1044953" customFormat="false" ht="12.8" hidden="false" customHeight="true" outlineLevel="0" collapsed="false"/>
    <row r="1044954" customFormat="false" ht="12.8" hidden="false" customHeight="true" outlineLevel="0" collapsed="false"/>
    <row r="1044955" customFormat="false" ht="12.8" hidden="false" customHeight="true" outlineLevel="0" collapsed="false"/>
    <row r="1044956" customFormat="false" ht="12.8" hidden="false" customHeight="true" outlineLevel="0" collapsed="false"/>
    <row r="1044957" customFormat="false" ht="12.8" hidden="false" customHeight="true" outlineLevel="0" collapsed="false"/>
    <row r="1044958" customFormat="false" ht="12.8" hidden="false" customHeight="true" outlineLevel="0" collapsed="false"/>
    <row r="1044959" customFormat="false" ht="12.8" hidden="false" customHeight="true" outlineLevel="0" collapsed="false"/>
    <row r="1044960" customFormat="false" ht="12.8" hidden="false" customHeight="true" outlineLevel="0" collapsed="false"/>
    <row r="1044961" customFormat="false" ht="12.8" hidden="false" customHeight="true" outlineLevel="0" collapsed="false"/>
    <row r="1044962" customFormat="false" ht="12.8" hidden="false" customHeight="true" outlineLevel="0" collapsed="false"/>
    <row r="1044963" customFormat="false" ht="12.8" hidden="false" customHeight="true" outlineLevel="0" collapsed="false"/>
    <row r="1044964" customFormat="false" ht="12.8" hidden="false" customHeight="true" outlineLevel="0" collapsed="false"/>
    <row r="1044965" customFormat="false" ht="12.8" hidden="false" customHeight="true" outlineLevel="0" collapsed="false"/>
    <row r="1044966" customFormat="false" ht="12.8" hidden="false" customHeight="true" outlineLevel="0" collapsed="false"/>
    <row r="1044967" customFormat="false" ht="12.8" hidden="false" customHeight="true" outlineLevel="0" collapsed="false"/>
    <row r="1044968" customFormat="false" ht="12.8" hidden="false" customHeight="true" outlineLevel="0" collapsed="false"/>
    <row r="1044969" customFormat="false" ht="12.8" hidden="false" customHeight="true" outlineLevel="0" collapsed="false"/>
    <row r="1044970" customFormat="false" ht="12.8" hidden="false" customHeight="true" outlineLevel="0" collapsed="false"/>
    <row r="1044971" customFormat="false" ht="12.8" hidden="false" customHeight="true" outlineLevel="0" collapsed="false"/>
    <row r="1044972" customFormat="false" ht="12.8" hidden="false" customHeight="true" outlineLevel="0" collapsed="false"/>
    <row r="1044973" customFormat="false" ht="12.8" hidden="false" customHeight="true" outlineLevel="0" collapsed="false"/>
    <row r="1044974" customFormat="false" ht="12.8" hidden="false" customHeight="true" outlineLevel="0" collapsed="false"/>
    <row r="1044975" customFormat="false" ht="12.8" hidden="false" customHeight="true" outlineLevel="0" collapsed="false"/>
    <row r="1044976" customFormat="false" ht="12.8" hidden="false" customHeight="true" outlineLevel="0" collapsed="false"/>
    <row r="1044977" customFormat="false" ht="12.8" hidden="false" customHeight="true" outlineLevel="0" collapsed="false"/>
    <row r="1044978" customFormat="false" ht="12.8" hidden="false" customHeight="true" outlineLevel="0" collapsed="false"/>
    <row r="1044979" customFormat="false" ht="12.8" hidden="false" customHeight="true" outlineLevel="0" collapsed="false"/>
    <row r="1044980" customFormat="false" ht="12.8" hidden="false" customHeight="true" outlineLevel="0" collapsed="false"/>
    <row r="1044981" customFormat="false" ht="12.8" hidden="false" customHeight="true" outlineLevel="0" collapsed="false"/>
    <row r="1044982" customFormat="false" ht="12.8" hidden="false" customHeight="true" outlineLevel="0" collapsed="false"/>
    <row r="1044983" customFormat="false" ht="12.8" hidden="false" customHeight="true" outlineLevel="0" collapsed="false"/>
    <row r="1044984" customFormat="false" ht="12.8" hidden="false" customHeight="true" outlineLevel="0" collapsed="false"/>
    <row r="1044985" customFormat="false" ht="12.8" hidden="false" customHeight="true" outlineLevel="0" collapsed="false"/>
    <row r="1044986" customFormat="false" ht="12.8" hidden="false" customHeight="true" outlineLevel="0" collapsed="false"/>
    <row r="1044987" customFormat="false" ht="12.8" hidden="false" customHeight="true" outlineLevel="0" collapsed="false"/>
    <row r="1044988" customFormat="false" ht="12.8" hidden="false" customHeight="true" outlineLevel="0" collapsed="false"/>
    <row r="1044989" customFormat="false" ht="12.8" hidden="false" customHeight="true" outlineLevel="0" collapsed="false"/>
    <row r="1044990" customFormat="false" ht="12.8" hidden="false" customHeight="true" outlineLevel="0" collapsed="false"/>
    <row r="1044991" customFormat="false" ht="12.8" hidden="false" customHeight="true" outlineLevel="0" collapsed="false"/>
    <row r="1044992" customFormat="false" ht="12.8" hidden="false" customHeight="true" outlineLevel="0" collapsed="false"/>
    <row r="1044993" customFormat="false" ht="12.8" hidden="false" customHeight="true" outlineLevel="0" collapsed="false"/>
    <row r="1044994" customFormat="false" ht="12.8" hidden="false" customHeight="true" outlineLevel="0" collapsed="false"/>
    <row r="1044995" customFormat="false" ht="12.8" hidden="false" customHeight="true" outlineLevel="0" collapsed="false"/>
    <row r="1044996" customFormat="false" ht="12.8" hidden="false" customHeight="true" outlineLevel="0" collapsed="false"/>
    <row r="1044997" customFormat="false" ht="12.8" hidden="false" customHeight="true" outlineLevel="0" collapsed="false"/>
    <row r="1044998" customFormat="false" ht="12.8" hidden="false" customHeight="true" outlineLevel="0" collapsed="false"/>
    <row r="1044999" customFormat="false" ht="12.8" hidden="false" customHeight="true" outlineLevel="0" collapsed="false"/>
    <row r="1045000" customFormat="false" ht="12.8" hidden="false" customHeight="true" outlineLevel="0" collapsed="false"/>
    <row r="1045001" customFormat="false" ht="12.8" hidden="false" customHeight="true" outlineLevel="0" collapsed="false"/>
    <row r="1045002" customFormat="false" ht="12.8" hidden="false" customHeight="true" outlineLevel="0" collapsed="false"/>
    <row r="1045003" customFormat="false" ht="12.8" hidden="false" customHeight="true" outlineLevel="0" collapsed="false"/>
    <row r="1045004" customFormat="false" ht="12.8" hidden="false" customHeight="true" outlineLevel="0" collapsed="false"/>
    <row r="1045005" customFormat="false" ht="12.8" hidden="false" customHeight="true" outlineLevel="0" collapsed="false"/>
    <row r="1045006" customFormat="false" ht="12.8" hidden="false" customHeight="true" outlineLevel="0" collapsed="false"/>
    <row r="1045007" customFormat="false" ht="12.8" hidden="false" customHeight="true" outlineLevel="0" collapsed="false"/>
    <row r="1045008" customFormat="false" ht="12.8" hidden="false" customHeight="true" outlineLevel="0" collapsed="false"/>
    <row r="1045009" customFormat="false" ht="12.8" hidden="false" customHeight="true" outlineLevel="0" collapsed="false"/>
    <row r="1045010" customFormat="false" ht="12.8" hidden="false" customHeight="true" outlineLevel="0" collapsed="false"/>
    <row r="1045011" customFormat="false" ht="12.8" hidden="false" customHeight="true" outlineLevel="0" collapsed="false"/>
    <row r="1045012" customFormat="false" ht="12.8" hidden="false" customHeight="true" outlineLevel="0" collapsed="false"/>
    <row r="1045013" customFormat="false" ht="12.8" hidden="false" customHeight="true" outlineLevel="0" collapsed="false"/>
    <row r="1045014" customFormat="false" ht="12.8" hidden="false" customHeight="true" outlineLevel="0" collapsed="false"/>
    <row r="1045015" customFormat="false" ht="12.8" hidden="false" customHeight="true" outlineLevel="0" collapsed="false"/>
    <row r="1045016" customFormat="false" ht="12.8" hidden="false" customHeight="true" outlineLevel="0" collapsed="false"/>
    <row r="1045017" customFormat="false" ht="12.8" hidden="false" customHeight="true" outlineLevel="0" collapsed="false"/>
    <row r="1045018" customFormat="false" ht="12.8" hidden="false" customHeight="true" outlineLevel="0" collapsed="false"/>
    <row r="1045019" customFormat="false" ht="12.8" hidden="false" customHeight="true" outlineLevel="0" collapsed="false"/>
    <row r="1045020" customFormat="false" ht="12.8" hidden="false" customHeight="true" outlineLevel="0" collapsed="false"/>
    <row r="1045021" customFormat="false" ht="12.8" hidden="false" customHeight="true" outlineLevel="0" collapsed="false"/>
    <row r="1045022" customFormat="false" ht="12.8" hidden="false" customHeight="true" outlineLevel="0" collapsed="false"/>
    <row r="1045023" customFormat="false" ht="12.8" hidden="false" customHeight="true" outlineLevel="0" collapsed="false"/>
    <row r="1045024" customFormat="false" ht="12.8" hidden="false" customHeight="true" outlineLevel="0" collapsed="false"/>
    <row r="1045025" customFormat="false" ht="12.8" hidden="false" customHeight="true" outlineLevel="0" collapsed="false"/>
    <row r="1045026" customFormat="false" ht="12.8" hidden="false" customHeight="true" outlineLevel="0" collapsed="false"/>
    <row r="1045027" customFormat="false" ht="12.8" hidden="false" customHeight="true" outlineLevel="0" collapsed="false"/>
    <row r="1045028" customFormat="false" ht="12.8" hidden="false" customHeight="true" outlineLevel="0" collapsed="false"/>
    <row r="1045029" customFormat="false" ht="12.8" hidden="false" customHeight="true" outlineLevel="0" collapsed="false"/>
    <row r="1045030" customFormat="false" ht="12.8" hidden="false" customHeight="true" outlineLevel="0" collapsed="false"/>
    <row r="1045031" customFormat="false" ht="12.8" hidden="false" customHeight="true" outlineLevel="0" collapsed="false"/>
    <row r="1045032" customFormat="false" ht="12.8" hidden="false" customHeight="true" outlineLevel="0" collapsed="false"/>
    <row r="1045033" customFormat="false" ht="12.8" hidden="false" customHeight="true" outlineLevel="0" collapsed="false"/>
    <row r="1045034" customFormat="false" ht="12.8" hidden="false" customHeight="true" outlineLevel="0" collapsed="false"/>
    <row r="1045035" customFormat="false" ht="12.8" hidden="false" customHeight="true" outlineLevel="0" collapsed="false"/>
    <row r="1045036" customFormat="false" ht="12.8" hidden="false" customHeight="true" outlineLevel="0" collapsed="false"/>
    <row r="1045037" customFormat="false" ht="12.8" hidden="false" customHeight="true" outlineLevel="0" collapsed="false"/>
    <row r="1045038" customFormat="false" ht="12.8" hidden="false" customHeight="true" outlineLevel="0" collapsed="false"/>
    <row r="1045039" customFormat="false" ht="12.8" hidden="false" customHeight="true" outlineLevel="0" collapsed="false"/>
    <row r="1045040" customFormat="false" ht="12.8" hidden="false" customHeight="true" outlineLevel="0" collapsed="false"/>
    <row r="1045041" customFormat="false" ht="12.8" hidden="false" customHeight="true" outlineLevel="0" collapsed="false"/>
    <row r="1045042" customFormat="false" ht="12.8" hidden="false" customHeight="true" outlineLevel="0" collapsed="false"/>
    <row r="1045043" customFormat="false" ht="12.8" hidden="false" customHeight="true" outlineLevel="0" collapsed="false"/>
    <row r="1045044" customFormat="false" ht="12.8" hidden="false" customHeight="true" outlineLevel="0" collapsed="false"/>
    <row r="1045045" customFormat="false" ht="12.8" hidden="false" customHeight="true" outlineLevel="0" collapsed="false"/>
    <row r="1045046" customFormat="false" ht="12.8" hidden="false" customHeight="true" outlineLevel="0" collapsed="false"/>
    <row r="1045047" customFormat="false" ht="12.8" hidden="false" customHeight="true" outlineLevel="0" collapsed="false"/>
    <row r="1045048" customFormat="false" ht="12.8" hidden="false" customHeight="true" outlineLevel="0" collapsed="false"/>
    <row r="1045049" customFormat="false" ht="12.8" hidden="false" customHeight="true" outlineLevel="0" collapsed="false"/>
    <row r="1045050" customFormat="false" ht="12.8" hidden="false" customHeight="true" outlineLevel="0" collapsed="false"/>
    <row r="1045051" customFormat="false" ht="12.8" hidden="false" customHeight="true" outlineLevel="0" collapsed="false"/>
    <row r="1045052" customFormat="false" ht="12.8" hidden="false" customHeight="true" outlineLevel="0" collapsed="false"/>
    <row r="1045053" customFormat="false" ht="12.8" hidden="false" customHeight="true" outlineLevel="0" collapsed="false"/>
    <row r="1045054" customFormat="false" ht="12.8" hidden="false" customHeight="true" outlineLevel="0" collapsed="false"/>
    <row r="1045055" customFormat="false" ht="12.8" hidden="false" customHeight="true" outlineLevel="0" collapsed="false"/>
    <row r="1045056" customFormat="false" ht="12.8" hidden="false" customHeight="true" outlineLevel="0" collapsed="false"/>
    <row r="1045057" customFormat="false" ht="12.8" hidden="false" customHeight="true" outlineLevel="0" collapsed="false"/>
    <row r="1045058" customFormat="false" ht="12.8" hidden="false" customHeight="true" outlineLevel="0" collapsed="false"/>
    <row r="1045059" customFormat="false" ht="12.8" hidden="false" customHeight="true" outlineLevel="0" collapsed="false"/>
    <row r="1045060" customFormat="false" ht="12.8" hidden="false" customHeight="true" outlineLevel="0" collapsed="false"/>
    <row r="1045061" customFormat="false" ht="12.8" hidden="false" customHeight="true" outlineLevel="0" collapsed="false"/>
    <row r="1045062" customFormat="false" ht="12.8" hidden="false" customHeight="true" outlineLevel="0" collapsed="false"/>
    <row r="1045063" customFormat="false" ht="12.8" hidden="false" customHeight="true" outlineLevel="0" collapsed="false"/>
    <row r="1045064" customFormat="false" ht="12.8" hidden="false" customHeight="true" outlineLevel="0" collapsed="false"/>
    <row r="1045065" customFormat="false" ht="12.8" hidden="false" customHeight="true" outlineLevel="0" collapsed="false"/>
    <row r="1045066" customFormat="false" ht="12.8" hidden="false" customHeight="true" outlineLevel="0" collapsed="false"/>
    <row r="1045067" customFormat="false" ht="12.8" hidden="false" customHeight="true" outlineLevel="0" collapsed="false"/>
    <row r="1045068" customFormat="false" ht="12.8" hidden="false" customHeight="true" outlineLevel="0" collapsed="false"/>
    <row r="1045069" customFormat="false" ht="12.8" hidden="false" customHeight="true" outlineLevel="0" collapsed="false"/>
    <row r="1045070" customFormat="false" ht="12.8" hidden="false" customHeight="true" outlineLevel="0" collapsed="false"/>
    <row r="1045071" customFormat="false" ht="12.8" hidden="false" customHeight="true" outlineLevel="0" collapsed="false"/>
    <row r="1045072" customFormat="false" ht="12.8" hidden="false" customHeight="true" outlineLevel="0" collapsed="false"/>
    <row r="1045073" customFormat="false" ht="12.8" hidden="false" customHeight="true" outlineLevel="0" collapsed="false"/>
    <row r="1045074" customFormat="false" ht="12.8" hidden="false" customHeight="true" outlineLevel="0" collapsed="false"/>
    <row r="1045075" customFormat="false" ht="12.8" hidden="false" customHeight="true" outlineLevel="0" collapsed="false"/>
    <row r="1045076" customFormat="false" ht="12.8" hidden="false" customHeight="true" outlineLevel="0" collapsed="false"/>
    <row r="1045077" customFormat="false" ht="12.8" hidden="false" customHeight="true" outlineLevel="0" collapsed="false"/>
    <row r="1045078" customFormat="false" ht="12.8" hidden="false" customHeight="true" outlineLevel="0" collapsed="false"/>
    <row r="1045079" customFormat="false" ht="12.8" hidden="false" customHeight="true" outlineLevel="0" collapsed="false"/>
    <row r="1045080" customFormat="false" ht="12.8" hidden="false" customHeight="true" outlineLevel="0" collapsed="false"/>
    <row r="1045081" customFormat="false" ht="12.8" hidden="false" customHeight="true" outlineLevel="0" collapsed="false"/>
    <row r="1045082" customFormat="false" ht="12.8" hidden="false" customHeight="true" outlineLevel="0" collapsed="false"/>
    <row r="1045083" customFormat="false" ht="12.8" hidden="false" customHeight="true" outlineLevel="0" collapsed="false"/>
    <row r="1045084" customFormat="false" ht="12.8" hidden="false" customHeight="true" outlineLevel="0" collapsed="false"/>
    <row r="1045085" customFormat="false" ht="12.8" hidden="false" customHeight="true" outlineLevel="0" collapsed="false"/>
    <row r="1045086" customFormat="false" ht="12.8" hidden="false" customHeight="true" outlineLevel="0" collapsed="false"/>
    <row r="1045087" customFormat="false" ht="12.8" hidden="false" customHeight="true" outlineLevel="0" collapsed="false"/>
    <row r="1045088" customFormat="false" ht="12.8" hidden="false" customHeight="true" outlineLevel="0" collapsed="false"/>
    <row r="1045089" customFormat="false" ht="12.8" hidden="false" customHeight="true" outlineLevel="0" collapsed="false"/>
    <row r="1045090" customFormat="false" ht="12.8" hidden="false" customHeight="true" outlineLevel="0" collapsed="false"/>
    <row r="1045091" customFormat="false" ht="12.8" hidden="false" customHeight="true" outlineLevel="0" collapsed="false"/>
    <row r="1045092" customFormat="false" ht="12.8" hidden="false" customHeight="true" outlineLevel="0" collapsed="false"/>
    <row r="1045093" customFormat="false" ht="12.8" hidden="false" customHeight="true" outlineLevel="0" collapsed="false"/>
    <row r="1045094" customFormat="false" ht="12.8" hidden="false" customHeight="true" outlineLevel="0" collapsed="false"/>
    <row r="1045095" customFormat="false" ht="12.8" hidden="false" customHeight="true" outlineLevel="0" collapsed="false"/>
    <row r="1045096" customFormat="false" ht="12.8" hidden="false" customHeight="true" outlineLevel="0" collapsed="false"/>
    <row r="1045097" customFormat="false" ht="12.8" hidden="false" customHeight="true" outlineLevel="0" collapsed="false"/>
    <row r="1045098" customFormat="false" ht="12.8" hidden="false" customHeight="true" outlineLevel="0" collapsed="false"/>
    <row r="1045099" customFormat="false" ht="12.8" hidden="false" customHeight="true" outlineLevel="0" collapsed="false"/>
    <row r="1045100" customFormat="false" ht="12.8" hidden="false" customHeight="true" outlineLevel="0" collapsed="false"/>
    <row r="1045101" customFormat="false" ht="12.8" hidden="false" customHeight="true" outlineLevel="0" collapsed="false"/>
    <row r="1045102" customFormat="false" ht="12.8" hidden="false" customHeight="true" outlineLevel="0" collapsed="false"/>
    <row r="1045103" customFormat="false" ht="12.8" hidden="false" customHeight="true" outlineLevel="0" collapsed="false"/>
    <row r="1045104" customFormat="false" ht="12.8" hidden="false" customHeight="true" outlineLevel="0" collapsed="false"/>
    <row r="1045105" customFormat="false" ht="12.8" hidden="false" customHeight="true" outlineLevel="0" collapsed="false"/>
    <row r="1045106" customFormat="false" ht="12.8" hidden="false" customHeight="true" outlineLevel="0" collapsed="false"/>
    <row r="1045107" customFormat="false" ht="12.8" hidden="false" customHeight="true" outlineLevel="0" collapsed="false"/>
    <row r="1045108" customFormat="false" ht="12.8" hidden="false" customHeight="true" outlineLevel="0" collapsed="false"/>
    <row r="1045109" customFormat="false" ht="12.8" hidden="false" customHeight="true" outlineLevel="0" collapsed="false"/>
    <row r="1045110" customFormat="false" ht="12.8" hidden="false" customHeight="true" outlineLevel="0" collapsed="false"/>
    <row r="1045111" customFormat="false" ht="12.8" hidden="false" customHeight="true" outlineLevel="0" collapsed="false"/>
    <row r="1045112" customFormat="false" ht="12.8" hidden="false" customHeight="true" outlineLevel="0" collapsed="false"/>
    <row r="1045113" customFormat="false" ht="12.8" hidden="false" customHeight="true" outlineLevel="0" collapsed="false"/>
    <row r="1045114" customFormat="false" ht="12.8" hidden="false" customHeight="true" outlineLevel="0" collapsed="false"/>
    <row r="1045115" customFormat="false" ht="12.8" hidden="false" customHeight="true" outlineLevel="0" collapsed="false"/>
    <row r="1045116" customFormat="false" ht="12.8" hidden="false" customHeight="true" outlineLevel="0" collapsed="false"/>
    <row r="1045117" customFormat="false" ht="12.8" hidden="false" customHeight="true" outlineLevel="0" collapsed="false"/>
    <row r="1045118" customFormat="false" ht="12.8" hidden="false" customHeight="true" outlineLevel="0" collapsed="false"/>
    <row r="1045119" customFormat="false" ht="12.8" hidden="false" customHeight="true" outlineLevel="0" collapsed="false"/>
    <row r="1045120" customFormat="false" ht="12.8" hidden="false" customHeight="true" outlineLevel="0" collapsed="false"/>
    <row r="1045121" customFormat="false" ht="12.8" hidden="false" customHeight="true" outlineLevel="0" collapsed="false"/>
    <row r="1045122" customFormat="false" ht="12.8" hidden="false" customHeight="true" outlineLevel="0" collapsed="false"/>
    <row r="1045123" customFormat="false" ht="12.8" hidden="false" customHeight="true" outlineLevel="0" collapsed="false"/>
    <row r="1045124" customFormat="false" ht="12.8" hidden="false" customHeight="true" outlineLevel="0" collapsed="false"/>
    <row r="1045125" customFormat="false" ht="12.8" hidden="false" customHeight="true" outlineLevel="0" collapsed="false"/>
    <row r="1045126" customFormat="false" ht="12.8" hidden="false" customHeight="true" outlineLevel="0" collapsed="false"/>
    <row r="1045127" customFormat="false" ht="12.8" hidden="false" customHeight="true" outlineLevel="0" collapsed="false"/>
    <row r="1045128" customFormat="false" ht="12.8" hidden="false" customHeight="true" outlineLevel="0" collapsed="false"/>
    <row r="1045129" customFormat="false" ht="12.8" hidden="false" customHeight="true" outlineLevel="0" collapsed="false"/>
    <row r="1045130" customFormat="false" ht="12.8" hidden="false" customHeight="true" outlineLevel="0" collapsed="false"/>
    <row r="1045131" customFormat="false" ht="12.8" hidden="false" customHeight="true" outlineLevel="0" collapsed="false"/>
    <row r="1045132" customFormat="false" ht="12.8" hidden="false" customHeight="true" outlineLevel="0" collapsed="false"/>
    <row r="1045133" customFormat="false" ht="12.8" hidden="false" customHeight="true" outlineLevel="0" collapsed="false"/>
    <row r="1045134" customFormat="false" ht="12.8" hidden="false" customHeight="true" outlineLevel="0" collapsed="false"/>
    <row r="1045135" customFormat="false" ht="12.8" hidden="false" customHeight="true" outlineLevel="0" collapsed="false"/>
    <row r="1045136" customFormat="false" ht="12.8" hidden="false" customHeight="true" outlineLevel="0" collapsed="false"/>
    <row r="1045137" customFormat="false" ht="12.8" hidden="false" customHeight="true" outlineLevel="0" collapsed="false"/>
    <row r="1045138" customFormat="false" ht="12.8" hidden="false" customHeight="true" outlineLevel="0" collapsed="false"/>
    <row r="1045139" customFormat="false" ht="12.8" hidden="false" customHeight="true" outlineLevel="0" collapsed="false"/>
    <row r="1045140" customFormat="false" ht="12.8" hidden="false" customHeight="true" outlineLevel="0" collapsed="false"/>
    <row r="1045141" customFormat="false" ht="12.8" hidden="false" customHeight="true" outlineLevel="0" collapsed="false"/>
    <row r="1045142" customFormat="false" ht="12.8" hidden="false" customHeight="true" outlineLevel="0" collapsed="false"/>
    <row r="1045143" customFormat="false" ht="12.8" hidden="false" customHeight="true" outlineLevel="0" collapsed="false"/>
    <row r="1045144" customFormat="false" ht="12.8" hidden="false" customHeight="true" outlineLevel="0" collapsed="false"/>
    <row r="1045145" customFormat="false" ht="12.8" hidden="false" customHeight="true" outlineLevel="0" collapsed="false"/>
    <row r="1045146" customFormat="false" ht="12.8" hidden="false" customHeight="true" outlineLevel="0" collapsed="false"/>
    <row r="1045147" customFormat="false" ht="12.8" hidden="false" customHeight="true" outlineLevel="0" collapsed="false"/>
    <row r="1045148" customFormat="false" ht="12.8" hidden="false" customHeight="true" outlineLevel="0" collapsed="false"/>
    <row r="1045149" customFormat="false" ht="12.8" hidden="false" customHeight="true" outlineLevel="0" collapsed="false"/>
    <row r="1045150" customFormat="false" ht="12.8" hidden="false" customHeight="true" outlineLevel="0" collapsed="false"/>
    <row r="1045151" customFormat="false" ht="12.8" hidden="false" customHeight="true" outlineLevel="0" collapsed="false"/>
    <row r="1045152" customFormat="false" ht="12.8" hidden="false" customHeight="true" outlineLevel="0" collapsed="false"/>
    <row r="1045153" customFormat="false" ht="12.8" hidden="false" customHeight="true" outlineLevel="0" collapsed="false"/>
    <row r="1045154" customFormat="false" ht="12.8" hidden="false" customHeight="true" outlineLevel="0" collapsed="false"/>
    <row r="1045155" customFormat="false" ht="12.8" hidden="false" customHeight="true" outlineLevel="0" collapsed="false"/>
    <row r="1045156" customFormat="false" ht="12.8" hidden="false" customHeight="true" outlineLevel="0" collapsed="false"/>
    <row r="1045157" customFormat="false" ht="12.8" hidden="false" customHeight="true" outlineLevel="0" collapsed="false"/>
    <row r="1045158" customFormat="false" ht="12.8" hidden="false" customHeight="true" outlineLevel="0" collapsed="false"/>
    <row r="1045159" customFormat="false" ht="12.8" hidden="false" customHeight="true" outlineLevel="0" collapsed="false"/>
    <row r="1045160" customFormat="false" ht="12.8" hidden="false" customHeight="true" outlineLevel="0" collapsed="false"/>
    <row r="1045161" customFormat="false" ht="12.8" hidden="false" customHeight="true" outlineLevel="0" collapsed="false"/>
    <row r="1045162" customFormat="false" ht="12.8" hidden="false" customHeight="true" outlineLevel="0" collapsed="false"/>
    <row r="1045163" customFormat="false" ht="12.8" hidden="false" customHeight="true" outlineLevel="0" collapsed="false"/>
    <row r="1045164" customFormat="false" ht="12.8" hidden="false" customHeight="true" outlineLevel="0" collapsed="false"/>
    <row r="1045165" customFormat="false" ht="12.8" hidden="false" customHeight="true" outlineLevel="0" collapsed="false"/>
    <row r="1045166" customFormat="false" ht="12.8" hidden="false" customHeight="true" outlineLevel="0" collapsed="false"/>
    <row r="1045167" customFormat="false" ht="12.8" hidden="false" customHeight="true" outlineLevel="0" collapsed="false"/>
    <row r="1045168" customFormat="false" ht="12.8" hidden="false" customHeight="true" outlineLevel="0" collapsed="false"/>
    <row r="1045169" customFormat="false" ht="12.8" hidden="false" customHeight="true" outlineLevel="0" collapsed="false"/>
    <row r="1045170" customFormat="false" ht="12.8" hidden="false" customHeight="true" outlineLevel="0" collapsed="false"/>
    <row r="1045171" customFormat="false" ht="12.8" hidden="false" customHeight="true" outlineLevel="0" collapsed="false"/>
    <row r="1045172" customFormat="false" ht="12.8" hidden="false" customHeight="true" outlineLevel="0" collapsed="false"/>
    <row r="1045173" customFormat="false" ht="12.8" hidden="false" customHeight="true" outlineLevel="0" collapsed="false"/>
    <row r="1045174" customFormat="false" ht="12.8" hidden="false" customHeight="true" outlineLevel="0" collapsed="false"/>
    <row r="1045175" customFormat="false" ht="12.8" hidden="false" customHeight="true" outlineLevel="0" collapsed="false"/>
    <row r="1045176" customFormat="false" ht="12.8" hidden="false" customHeight="true" outlineLevel="0" collapsed="false"/>
    <row r="1045177" customFormat="false" ht="12.8" hidden="false" customHeight="true" outlineLevel="0" collapsed="false"/>
    <row r="1045178" customFormat="false" ht="12.8" hidden="false" customHeight="true" outlineLevel="0" collapsed="false"/>
    <row r="1045179" customFormat="false" ht="12.8" hidden="false" customHeight="true" outlineLevel="0" collapsed="false"/>
    <row r="1045180" customFormat="false" ht="12.8" hidden="false" customHeight="true" outlineLevel="0" collapsed="false"/>
    <row r="1045181" customFormat="false" ht="12.8" hidden="false" customHeight="true" outlineLevel="0" collapsed="false"/>
    <row r="1045182" customFormat="false" ht="12.8" hidden="false" customHeight="true" outlineLevel="0" collapsed="false"/>
    <row r="1045183" customFormat="false" ht="12.8" hidden="false" customHeight="true" outlineLevel="0" collapsed="false"/>
    <row r="1045184" customFormat="false" ht="12.8" hidden="false" customHeight="true" outlineLevel="0" collapsed="false"/>
    <row r="1045185" customFormat="false" ht="12.8" hidden="false" customHeight="true" outlineLevel="0" collapsed="false"/>
    <row r="1045186" customFormat="false" ht="12.8" hidden="false" customHeight="true" outlineLevel="0" collapsed="false"/>
    <row r="1045187" customFormat="false" ht="12.8" hidden="false" customHeight="true" outlineLevel="0" collapsed="false"/>
    <row r="1045188" customFormat="false" ht="12.8" hidden="false" customHeight="true" outlineLevel="0" collapsed="false"/>
    <row r="1045189" customFormat="false" ht="12.8" hidden="false" customHeight="true" outlineLevel="0" collapsed="false"/>
    <row r="1045190" customFormat="false" ht="12.8" hidden="false" customHeight="true" outlineLevel="0" collapsed="false"/>
    <row r="1045191" customFormat="false" ht="12.8" hidden="false" customHeight="true" outlineLevel="0" collapsed="false"/>
    <row r="1045192" customFormat="false" ht="12.8" hidden="false" customHeight="true" outlineLevel="0" collapsed="false"/>
    <row r="1045193" customFormat="false" ht="12.8" hidden="false" customHeight="true" outlineLevel="0" collapsed="false"/>
    <row r="1045194" customFormat="false" ht="12.8" hidden="false" customHeight="true" outlineLevel="0" collapsed="false"/>
    <row r="1045195" customFormat="false" ht="12.8" hidden="false" customHeight="true" outlineLevel="0" collapsed="false"/>
    <row r="1045196" customFormat="false" ht="12.8" hidden="false" customHeight="true" outlineLevel="0" collapsed="false"/>
    <row r="1045197" customFormat="false" ht="12.8" hidden="false" customHeight="true" outlineLevel="0" collapsed="false"/>
    <row r="1045198" customFormat="false" ht="12.8" hidden="false" customHeight="true" outlineLevel="0" collapsed="false"/>
    <row r="1045199" customFormat="false" ht="12.8" hidden="false" customHeight="true" outlineLevel="0" collapsed="false"/>
    <row r="1045200" customFormat="false" ht="12.8" hidden="false" customHeight="true" outlineLevel="0" collapsed="false"/>
    <row r="1045201" customFormat="false" ht="12.8" hidden="false" customHeight="true" outlineLevel="0" collapsed="false"/>
    <row r="1045202" customFormat="false" ht="12.8" hidden="false" customHeight="true" outlineLevel="0" collapsed="false"/>
    <row r="1045203" customFormat="false" ht="12.8" hidden="false" customHeight="true" outlineLevel="0" collapsed="false"/>
    <row r="1045204" customFormat="false" ht="12.8" hidden="false" customHeight="true" outlineLevel="0" collapsed="false"/>
    <row r="1045205" customFormat="false" ht="12.8" hidden="false" customHeight="true" outlineLevel="0" collapsed="false"/>
    <row r="1045206" customFormat="false" ht="12.8" hidden="false" customHeight="true" outlineLevel="0" collapsed="false"/>
    <row r="1045207" customFormat="false" ht="12.8" hidden="false" customHeight="true" outlineLevel="0" collapsed="false"/>
    <row r="1045208" customFormat="false" ht="12.8" hidden="false" customHeight="true" outlineLevel="0" collapsed="false"/>
    <row r="1045209" customFormat="false" ht="12.8" hidden="false" customHeight="true" outlineLevel="0" collapsed="false"/>
    <row r="1045210" customFormat="false" ht="12.8" hidden="false" customHeight="true" outlineLevel="0" collapsed="false"/>
    <row r="1045211" customFormat="false" ht="12.8" hidden="false" customHeight="true" outlineLevel="0" collapsed="false"/>
    <row r="1045212" customFormat="false" ht="12.8" hidden="false" customHeight="true" outlineLevel="0" collapsed="false"/>
    <row r="1045213" customFormat="false" ht="12.8" hidden="false" customHeight="true" outlineLevel="0" collapsed="false"/>
    <row r="1045214" customFormat="false" ht="12.8" hidden="false" customHeight="true" outlineLevel="0" collapsed="false"/>
    <row r="1045215" customFormat="false" ht="12.8" hidden="false" customHeight="true" outlineLevel="0" collapsed="false"/>
    <row r="1045216" customFormat="false" ht="12.8" hidden="false" customHeight="true" outlineLevel="0" collapsed="false"/>
    <row r="1045217" customFormat="false" ht="12.8" hidden="false" customHeight="true" outlineLevel="0" collapsed="false"/>
    <row r="1045218" customFormat="false" ht="12.8" hidden="false" customHeight="true" outlineLevel="0" collapsed="false"/>
    <row r="1045219" customFormat="false" ht="12.8" hidden="false" customHeight="true" outlineLevel="0" collapsed="false"/>
    <row r="1045220" customFormat="false" ht="12.8" hidden="false" customHeight="true" outlineLevel="0" collapsed="false"/>
    <row r="1045221" customFormat="false" ht="12.8" hidden="false" customHeight="true" outlineLevel="0" collapsed="false"/>
    <row r="1045222" customFormat="false" ht="12.8" hidden="false" customHeight="true" outlineLevel="0" collapsed="false"/>
    <row r="1045223" customFormat="false" ht="12.8" hidden="false" customHeight="true" outlineLevel="0" collapsed="false"/>
    <row r="1045224" customFormat="false" ht="12.8" hidden="false" customHeight="true" outlineLevel="0" collapsed="false"/>
    <row r="1045225" customFormat="false" ht="12.8" hidden="false" customHeight="true" outlineLevel="0" collapsed="false"/>
    <row r="1045226" customFormat="false" ht="12.8" hidden="false" customHeight="true" outlineLevel="0" collapsed="false"/>
    <row r="1045227" customFormat="false" ht="12.8" hidden="false" customHeight="true" outlineLevel="0" collapsed="false"/>
    <row r="1045228" customFormat="false" ht="12.8" hidden="false" customHeight="true" outlineLevel="0" collapsed="false"/>
    <row r="1045229" customFormat="false" ht="12.8" hidden="false" customHeight="true" outlineLevel="0" collapsed="false"/>
    <row r="1045230" customFormat="false" ht="12.8" hidden="false" customHeight="true" outlineLevel="0" collapsed="false"/>
    <row r="1045231" customFormat="false" ht="12.8" hidden="false" customHeight="true" outlineLevel="0" collapsed="false"/>
    <row r="1045232" customFormat="false" ht="12.8" hidden="false" customHeight="true" outlineLevel="0" collapsed="false"/>
    <row r="1045233" customFormat="false" ht="12.8" hidden="false" customHeight="true" outlineLevel="0" collapsed="false"/>
    <row r="1045234" customFormat="false" ht="12.8" hidden="false" customHeight="true" outlineLevel="0" collapsed="false"/>
    <row r="1045235" customFormat="false" ht="12.8" hidden="false" customHeight="true" outlineLevel="0" collapsed="false"/>
    <row r="1045236" customFormat="false" ht="12.8" hidden="false" customHeight="true" outlineLevel="0" collapsed="false"/>
    <row r="1045237" customFormat="false" ht="12.8" hidden="false" customHeight="true" outlineLevel="0" collapsed="false"/>
    <row r="1045238" customFormat="false" ht="12.8" hidden="false" customHeight="true" outlineLevel="0" collapsed="false"/>
    <row r="1045239" customFormat="false" ht="12.8" hidden="false" customHeight="true" outlineLevel="0" collapsed="false"/>
    <row r="1045240" customFormat="false" ht="12.8" hidden="false" customHeight="true" outlineLevel="0" collapsed="false"/>
    <row r="1045241" customFormat="false" ht="12.8" hidden="false" customHeight="true" outlineLevel="0" collapsed="false"/>
    <row r="1045242" customFormat="false" ht="12.8" hidden="false" customHeight="true" outlineLevel="0" collapsed="false"/>
    <row r="1045243" customFormat="false" ht="12.8" hidden="false" customHeight="true" outlineLevel="0" collapsed="false"/>
    <row r="1045244" customFormat="false" ht="12.8" hidden="false" customHeight="true" outlineLevel="0" collapsed="false"/>
    <row r="1045245" customFormat="false" ht="12.8" hidden="false" customHeight="true" outlineLevel="0" collapsed="false"/>
    <row r="1045246" customFormat="false" ht="12.8" hidden="false" customHeight="true" outlineLevel="0" collapsed="false"/>
    <row r="1045247" customFormat="false" ht="12.8" hidden="false" customHeight="true" outlineLevel="0" collapsed="false"/>
    <row r="1045248" customFormat="false" ht="12.8" hidden="false" customHeight="true" outlineLevel="0" collapsed="false"/>
    <row r="1045249" customFormat="false" ht="12.8" hidden="false" customHeight="true" outlineLevel="0" collapsed="false"/>
    <row r="1045250" customFormat="false" ht="12.8" hidden="false" customHeight="true" outlineLevel="0" collapsed="false"/>
    <row r="1045251" customFormat="false" ht="12.8" hidden="false" customHeight="true" outlineLevel="0" collapsed="false"/>
    <row r="1045252" customFormat="false" ht="12.8" hidden="false" customHeight="true" outlineLevel="0" collapsed="false"/>
    <row r="1045253" customFormat="false" ht="12.8" hidden="false" customHeight="true" outlineLevel="0" collapsed="false"/>
    <row r="1045254" customFormat="false" ht="12.8" hidden="false" customHeight="true" outlineLevel="0" collapsed="false"/>
    <row r="1045255" customFormat="false" ht="12.8" hidden="false" customHeight="true" outlineLevel="0" collapsed="false"/>
    <row r="1045256" customFormat="false" ht="12.8" hidden="false" customHeight="true" outlineLevel="0" collapsed="false"/>
    <row r="1045257" customFormat="false" ht="12.8" hidden="false" customHeight="true" outlineLevel="0" collapsed="false"/>
    <row r="1045258" customFormat="false" ht="12.8" hidden="false" customHeight="true" outlineLevel="0" collapsed="false"/>
    <row r="1045259" customFormat="false" ht="12.8" hidden="false" customHeight="true" outlineLevel="0" collapsed="false"/>
    <row r="1045260" customFormat="false" ht="12.8" hidden="false" customHeight="true" outlineLevel="0" collapsed="false"/>
    <row r="1045261" customFormat="false" ht="12.8" hidden="false" customHeight="true" outlineLevel="0" collapsed="false"/>
    <row r="1045262" customFormat="false" ht="12.8" hidden="false" customHeight="true" outlineLevel="0" collapsed="false"/>
    <row r="1045263" customFormat="false" ht="12.8" hidden="false" customHeight="true" outlineLevel="0" collapsed="false"/>
    <row r="1045264" customFormat="false" ht="12.8" hidden="false" customHeight="true" outlineLevel="0" collapsed="false"/>
    <row r="1045265" customFormat="false" ht="12.8" hidden="false" customHeight="true" outlineLevel="0" collapsed="false"/>
    <row r="1045266" customFormat="false" ht="12.8" hidden="false" customHeight="true" outlineLevel="0" collapsed="false"/>
    <row r="1045267" customFormat="false" ht="12.8" hidden="false" customHeight="true" outlineLevel="0" collapsed="false"/>
    <row r="1045268" customFormat="false" ht="12.8" hidden="false" customHeight="true" outlineLevel="0" collapsed="false"/>
    <row r="1045269" customFormat="false" ht="12.8" hidden="false" customHeight="true" outlineLevel="0" collapsed="false"/>
    <row r="1045270" customFormat="false" ht="12.8" hidden="false" customHeight="true" outlineLevel="0" collapsed="false"/>
    <row r="1045271" customFormat="false" ht="12.8" hidden="false" customHeight="true" outlineLevel="0" collapsed="false"/>
    <row r="1045272" customFormat="false" ht="12.8" hidden="false" customHeight="true" outlineLevel="0" collapsed="false"/>
    <row r="1045273" customFormat="false" ht="12.8" hidden="false" customHeight="true" outlineLevel="0" collapsed="false"/>
    <row r="1045274" customFormat="false" ht="12.8" hidden="false" customHeight="true" outlineLevel="0" collapsed="false"/>
    <row r="1045275" customFormat="false" ht="12.8" hidden="false" customHeight="true" outlineLevel="0" collapsed="false"/>
    <row r="1045276" customFormat="false" ht="12.8" hidden="false" customHeight="true" outlineLevel="0" collapsed="false"/>
    <row r="1045277" customFormat="false" ht="12.8" hidden="false" customHeight="true" outlineLevel="0" collapsed="false"/>
    <row r="1045278" customFormat="false" ht="12.8" hidden="false" customHeight="true" outlineLevel="0" collapsed="false"/>
    <row r="1045279" customFormat="false" ht="12.8" hidden="false" customHeight="true" outlineLevel="0" collapsed="false"/>
    <row r="1045280" customFormat="false" ht="12.8" hidden="false" customHeight="true" outlineLevel="0" collapsed="false"/>
    <row r="1045281" customFormat="false" ht="12.8" hidden="false" customHeight="true" outlineLevel="0" collapsed="false"/>
    <row r="1045282" customFormat="false" ht="12.8" hidden="false" customHeight="true" outlineLevel="0" collapsed="false"/>
    <row r="1045283" customFormat="false" ht="12.8" hidden="false" customHeight="true" outlineLevel="0" collapsed="false"/>
    <row r="1045284" customFormat="false" ht="12.8" hidden="false" customHeight="true" outlineLevel="0" collapsed="false"/>
    <row r="1045285" customFormat="false" ht="12.8" hidden="false" customHeight="true" outlineLevel="0" collapsed="false"/>
    <row r="1045286" customFormat="false" ht="12.8" hidden="false" customHeight="true" outlineLevel="0" collapsed="false"/>
    <row r="1045287" customFormat="false" ht="12.8" hidden="false" customHeight="true" outlineLevel="0" collapsed="false"/>
    <row r="1045288" customFormat="false" ht="12.8" hidden="false" customHeight="true" outlineLevel="0" collapsed="false"/>
    <row r="1045289" customFormat="false" ht="12.8" hidden="false" customHeight="true" outlineLevel="0" collapsed="false"/>
    <row r="1045290" customFormat="false" ht="12.8" hidden="false" customHeight="true" outlineLevel="0" collapsed="false"/>
    <row r="1045291" customFormat="false" ht="12.8" hidden="false" customHeight="true" outlineLevel="0" collapsed="false"/>
    <row r="1045292" customFormat="false" ht="12.8" hidden="false" customHeight="true" outlineLevel="0" collapsed="false"/>
    <row r="1045293" customFormat="false" ht="12.8" hidden="false" customHeight="true" outlineLevel="0" collapsed="false"/>
    <row r="1045294" customFormat="false" ht="12.8" hidden="false" customHeight="true" outlineLevel="0" collapsed="false"/>
    <row r="1045295" customFormat="false" ht="12.8" hidden="false" customHeight="true" outlineLevel="0" collapsed="false"/>
    <row r="1045296" customFormat="false" ht="12.8" hidden="false" customHeight="true" outlineLevel="0" collapsed="false"/>
    <row r="1045297" customFormat="false" ht="12.8" hidden="false" customHeight="true" outlineLevel="0" collapsed="false"/>
    <row r="1045298" customFormat="false" ht="12.8" hidden="false" customHeight="true" outlineLevel="0" collapsed="false"/>
    <row r="1045299" customFormat="false" ht="12.8" hidden="false" customHeight="true" outlineLevel="0" collapsed="false"/>
    <row r="1045300" customFormat="false" ht="12.8" hidden="false" customHeight="true" outlineLevel="0" collapsed="false"/>
    <row r="1045301" customFormat="false" ht="12.8" hidden="false" customHeight="true" outlineLevel="0" collapsed="false"/>
    <row r="1045302" customFormat="false" ht="12.8" hidden="false" customHeight="true" outlineLevel="0" collapsed="false"/>
    <row r="1045303" customFormat="false" ht="12.8" hidden="false" customHeight="true" outlineLevel="0" collapsed="false"/>
    <row r="1045304" customFormat="false" ht="12.8" hidden="false" customHeight="true" outlineLevel="0" collapsed="false"/>
    <row r="1045305" customFormat="false" ht="12.8" hidden="false" customHeight="true" outlineLevel="0" collapsed="false"/>
    <row r="1045306" customFormat="false" ht="12.8" hidden="false" customHeight="true" outlineLevel="0" collapsed="false"/>
    <row r="1045307" customFormat="false" ht="12.8" hidden="false" customHeight="true" outlineLevel="0" collapsed="false"/>
    <row r="1045308" customFormat="false" ht="12.8" hidden="false" customHeight="true" outlineLevel="0" collapsed="false"/>
    <row r="1045309" customFormat="false" ht="12.8" hidden="false" customHeight="true" outlineLevel="0" collapsed="false"/>
    <row r="1045310" customFormat="false" ht="12.8" hidden="false" customHeight="true" outlineLevel="0" collapsed="false"/>
    <row r="1045311" customFormat="false" ht="12.8" hidden="false" customHeight="true" outlineLevel="0" collapsed="false"/>
    <row r="1045312" customFormat="false" ht="12.8" hidden="false" customHeight="true" outlineLevel="0" collapsed="false"/>
    <row r="1045313" customFormat="false" ht="12.8" hidden="false" customHeight="true" outlineLevel="0" collapsed="false"/>
    <row r="1045314" customFormat="false" ht="12.8" hidden="false" customHeight="true" outlineLevel="0" collapsed="false"/>
    <row r="1045315" customFormat="false" ht="12.8" hidden="false" customHeight="true" outlineLevel="0" collapsed="false"/>
    <row r="1045316" customFormat="false" ht="12.8" hidden="false" customHeight="true" outlineLevel="0" collapsed="false"/>
    <row r="1045317" customFormat="false" ht="12.8" hidden="false" customHeight="true" outlineLevel="0" collapsed="false"/>
    <row r="1045318" customFormat="false" ht="12.8" hidden="false" customHeight="true" outlineLevel="0" collapsed="false"/>
    <row r="1045319" customFormat="false" ht="12.8" hidden="false" customHeight="true" outlineLevel="0" collapsed="false"/>
    <row r="1045320" customFormat="false" ht="12.8" hidden="false" customHeight="true" outlineLevel="0" collapsed="false"/>
    <row r="1045321" customFormat="false" ht="12.8" hidden="false" customHeight="true" outlineLevel="0" collapsed="false"/>
    <row r="1045322" customFormat="false" ht="12.8" hidden="false" customHeight="true" outlineLevel="0" collapsed="false"/>
    <row r="1045323" customFormat="false" ht="12.8" hidden="false" customHeight="true" outlineLevel="0" collapsed="false"/>
    <row r="1045324" customFormat="false" ht="12.8" hidden="false" customHeight="true" outlineLevel="0" collapsed="false"/>
    <row r="1045325" customFormat="false" ht="12.8" hidden="false" customHeight="true" outlineLevel="0" collapsed="false"/>
    <row r="1045326" customFormat="false" ht="12.8" hidden="false" customHeight="true" outlineLevel="0" collapsed="false"/>
    <row r="1045327" customFormat="false" ht="12.8" hidden="false" customHeight="true" outlineLevel="0" collapsed="false"/>
    <row r="1045328" customFormat="false" ht="12.8" hidden="false" customHeight="true" outlineLevel="0" collapsed="false"/>
    <row r="1045329" customFormat="false" ht="12.8" hidden="false" customHeight="true" outlineLevel="0" collapsed="false"/>
    <row r="1045330" customFormat="false" ht="12.8" hidden="false" customHeight="true" outlineLevel="0" collapsed="false"/>
    <row r="1045331" customFormat="false" ht="12.8" hidden="false" customHeight="true" outlineLevel="0" collapsed="false"/>
    <row r="1045332" customFormat="false" ht="12.8" hidden="false" customHeight="true" outlineLevel="0" collapsed="false"/>
    <row r="1045333" customFormat="false" ht="12.8" hidden="false" customHeight="true" outlineLevel="0" collapsed="false"/>
    <row r="1045334" customFormat="false" ht="12.8" hidden="false" customHeight="true" outlineLevel="0" collapsed="false"/>
    <row r="1045335" customFormat="false" ht="12.8" hidden="false" customHeight="true" outlineLevel="0" collapsed="false"/>
    <row r="1045336" customFormat="false" ht="12.8" hidden="false" customHeight="true" outlineLevel="0" collapsed="false"/>
    <row r="1045337" customFormat="false" ht="12.8" hidden="false" customHeight="true" outlineLevel="0" collapsed="false"/>
    <row r="1045338" customFormat="false" ht="12.8" hidden="false" customHeight="true" outlineLevel="0" collapsed="false"/>
    <row r="1045339" customFormat="false" ht="12.8" hidden="false" customHeight="true" outlineLevel="0" collapsed="false"/>
    <row r="1045340" customFormat="false" ht="12.8" hidden="false" customHeight="true" outlineLevel="0" collapsed="false"/>
    <row r="1045341" customFormat="false" ht="12.8" hidden="false" customHeight="true" outlineLevel="0" collapsed="false"/>
    <row r="1045342" customFormat="false" ht="12.8" hidden="false" customHeight="true" outlineLevel="0" collapsed="false"/>
    <row r="1045343" customFormat="false" ht="12.8" hidden="false" customHeight="true" outlineLevel="0" collapsed="false"/>
    <row r="1045344" customFormat="false" ht="12.8" hidden="false" customHeight="true" outlineLevel="0" collapsed="false"/>
    <row r="1045345" customFormat="false" ht="12.8" hidden="false" customHeight="true" outlineLevel="0" collapsed="false"/>
    <row r="1045346" customFormat="false" ht="12.8" hidden="false" customHeight="true" outlineLevel="0" collapsed="false"/>
    <row r="1045347" customFormat="false" ht="12.8" hidden="false" customHeight="true" outlineLevel="0" collapsed="false"/>
    <row r="1045348" customFormat="false" ht="12.8" hidden="false" customHeight="true" outlineLevel="0" collapsed="false"/>
    <row r="1045349" customFormat="false" ht="12.8" hidden="false" customHeight="true" outlineLevel="0" collapsed="false"/>
    <row r="1045350" customFormat="false" ht="12.8" hidden="false" customHeight="true" outlineLevel="0" collapsed="false"/>
    <row r="1045351" customFormat="false" ht="12.8" hidden="false" customHeight="true" outlineLevel="0" collapsed="false"/>
    <row r="1045352" customFormat="false" ht="12.8" hidden="false" customHeight="true" outlineLevel="0" collapsed="false"/>
    <row r="1045353" customFormat="false" ht="12.8" hidden="false" customHeight="true" outlineLevel="0" collapsed="false"/>
    <row r="1045354" customFormat="false" ht="12.8" hidden="false" customHeight="true" outlineLevel="0" collapsed="false"/>
    <row r="1045355" customFormat="false" ht="12.8" hidden="false" customHeight="true" outlineLevel="0" collapsed="false"/>
    <row r="1045356" customFormat="false" ht="12.8" hidden="false" customHeight="true" outlineLevel="0" collapsed="false"/>
    <row r="1045357" customFormat="false" ht="12.8" hidden="false" customHeight="true" outlineLevel="0" collapsed="false"/>
    <row r="1045358" customFormat="false" ht="12.8" hidden="false" customHeight="true" outlineLevel="0" collapsed="false"/>
    <row r="1045359" customFormat="false" ht="12.8" hidden="false" customHeight="true" outlineLevel="0" collapsed="false"/>
    <row r="1045360" customFormat="false" ht="12.8" hidden="false" customHeight="true" outlineLevel="0" collapsed="false"/>
    <row r="1045361" customFormat="false" ht="12.8" hidden="false" customHeight="true" outlineLevel="0" collapsed="false"/>
    <row r="1045362" customFormat="false" ht="12.8" hidden="false" customHeight="true" outlineLevel="0" collapsed="false"/>
    <row r="1045363" customFormat="false" ht="12.8" hidden="false" customHeight="true" outlineLevel="0" collapsed="false"/>
    <row r="1045364" customFormat="false" ht="12.8" hidden="false" customHeight="true" outlineLevel="0" collapsed="false"/>
    <row r="1045365" customFormat="false" ht="12.8" hidden="false" customHeight="true" outlineLevel="0" collapsed="false"/>
    <row r="1045366" customFormat="false" ht="12.8" hidden="false" customHeight="true" outlineLevel="0" collapsed="false"/>
    <row r="1045367" customFormat="false" ht="12.8" hidden="false" customHeight="true" outlineLevel="0" collapsed="false"/>
    <row r="1045368" customFormat="false" ht="12.8" hidden="false" customHeight="true" outlineLevel="0" collapsed="false"/>
    <row r="1045369" customFormat="false" ht="12.8" hidden="false" customHeight="true" outlineLevel="0" collapsed="false"/>
    <row r="1045370" customFormat="false" ht="12.8" hidden="false" customHeight="true" outlineLevel="0" collapsed="false"/>
    <row r="1045371" customFormat="false" ht="12.8" hidden="false" customHeight="true" outlineLevel="0" collapsed="false"/>
    <row r="1045372" customFormat="false" ht="12.8" hidden="false" customHeight="true" outlineLevel="0" collapsed="false"/>
    <row r="1045373" customFormat="false" ht="12.8" hidden="false" customHeight="true" outlineLevel="0" collapsed="false"/>
    <row r="1045374" customFormat="false" ht="12.8" hidden="false" customHeight="true" outlineLevel="0" collapsed="false"/>
    <row r="1045375" customFormat="false" ht="12.8" hidden="false" customHeight="true" outlineLevel="0" collapsed="false"/>
    <row r="1045376" customFormat="false" ht="12.8" hidden="false" customHeight="true" outlineLevel="0" collapsed="false"/>
    <row r="1045377" customFormat="false" ht="12.8" hidden="false" customHeight="true" outlineLevel="0" collapsed="false"/>
    <row r="1045378" customFormat="false" ht="12.8" hidden="false" customHeight="true" outlineLevel="0" collapsed="false"/>
    <row r="1045379" customFormat="false" ht="12.8" hidden="false" customHeight="true" outlineLevel="0" collapsed="false"/>
    <row r="1045380" customFormat="false" ht="12.8" hidden="false" customHeight="true" outlineLevel="0" collapsed="false"/>
    <row r="1045381" customFormat="false" ht="12.8" hidden="false" customHeight="true" outlineLevel="0" collapsed="false"/>
    <row r="1045382" customFormat="false" ht="12.8" hidden="false" customHeight="true" outlineLevel="0" collapsed="false"/>
    <row r="1045383" customFormat="false" ht="12.8" hidden="false" customHeight="true" outlineLevel="0" collapsed="false"/>
    <row r="1045384" customFormat="false" ht="12.8" hidden="false" customHeight="true" outlineLevel="0" collapsed="false"/>
    <row r="1045385" customFormat="false" ht="12.8" hidden="false" customHeight="true" outlineLevel="0" collapsed="false"/>
    <row r="1045386" customFormat="false" ht="12.8" hidden="false" customHeight="true" outlineLevel="0" collapsed="false"/>
    <row r="1045387" customFormat="false" ht="12.8" hidden="false" customHeight="true" outlineLevel="0" collapsed="false"/>
    <row r="1045388" customFormat="false" ht="12.8" hidden="false" customHeight="true" outlineLevel="0" collapsed="false"/>
    <row r="1045389" customFormat="false" ht="12.8" hidden="false" customHeight="true" outlineLevel="0" collapsed="false"/>
    <row r="1045390" customFormat="false" ht="12.8" hidden="false" customHeight="true" outlineLevel="0" collapsed="false"/>
    <row r="1045391" customFormat="false" ht="12.8" hidden="false" customHeight="true" outlineLevel="0" collapsed="false"/>
    <row r="1045392" customFormat="false" ht="12.8" hidden="false" customHeight="true" outlineLevel="0" collapsed="false"/>
    <row r="1045393" customFormat="false" ht="12.8" hidden="false" customHeight="true" outlineLevel="0" collapsed="false"/>
    <row r="1045394" customFormat="false" ht="12.8" hidden="false" customHeight="true" outlineLevel="0" collapsed="false"/>
    <row r="1045395" customFormat="false" ht="12.8" hidden="false" customHeight="true" outlineLevel="0" collapsed="false"/>
    <row r="1045396" customFormat="false" ht="12.8" hidden="false" customHeight="true" outlineLevel="0" collapsed="false"/>
    <row r="1045397" customFormat="false" ht="12.8" hidden="false" customHeight="true" outlineLevel="0" collapsed="false"/>
    <row r="1045398" customFormat="false" ht="12.8" hidden="false" customHeight="true" outlineLevel="0" collapsed="false"/>
    <row r="1045399" customFormat="false" ht="12.8" hidden="false" customHeight="true" outlineLevel="0" collapsed="false"/>
    <row r="1045400" customFormat="false" ht="12.8" hidden="false" customHeight="true" outlineLevel="0" collapsed="false"/>
    <row r="1045401" customFormat="false" ht="12.8" hidden="false" customHeight="true" outlineLevel="0" collapsed="false"/>
    <row r="1045402" customFormat="false" ht="12.8" hidden="false" customHeight="true" outlineLevel="0" collapsed="false"/>
    <row r="1045403" customFormat="false" ht="12.8" hidden="false" customHeight="true" outlineLevel="0" collapsed="false"/>
    <row r="1045404" customFormat="false" ht="12.8" hidden="false" customHeight="true" outlineLevel="0" collapsed="false"/>
    <row r="1045405" customFormat="false" ht="12.8" hidden="false" customHeight="true" outlineLevel="0" collapsed="false"/>
    <row r="1045406" customFormat="false" ht="12.8" hidden="false" customHeight="true" outlineLevel="0" collapsed="false"/>
    <row r="1045407" customFormat="false" ht="12.8" hidden="false" customHeight="true" outlineLevel="0" collapsed="false"/>
    <row r="1045408" customFormat="false" ht="12.8" hidden="false" customHeight="true" outlineLevel="0" collapsed="false"/>
    <row r="1045409" customFormat="false" ht="12.8" hidden="false" customHeight="true" outlineLevel="0" collapsed="false"/>
    <row r="1045410" customFormat="false" ht="12.8" hidden="false" customHeight="true" outlineLevel="0" collapsed="false"/>
    <row r="1045411" customFormat="false" ht="12.8" hidden="false" customHeight="true" outlineLevel="0" collapsed="false"/>
    <row r="1045412" customFormat="false" ht="12.8" hidden="false" customHeight="true" outlineLevel="0" collapsed="false"/>
    <row r="1045413" customFormat="false" ht="12.8" hidden="false" customHeight="true" outlineLevel="0" collapsed="false"/>
    <row r="1045414" customFormat="false" ht="12.8" hidden="false" customHeight="true" outlineLevel="0" collapsed="false"/>
    <row r="1045415" customFormat="false" ht="12.8" hidden="false" customHeight="true" outlineLevel="0" collapsed="false"/>
    <row r="1045416" customFormat="false" ht="12.8" hidden="false" customHeight="true" outlineLevel="0" collapsed="false"/>
    <row r="1045417" customFormat="false" ht="12.8" hidden="false" customHeight="true" outlineLevel="0" collapsed="false"/>
    <row r="1045418" customFormat="false" ht="12.8" hidden="false" customHeight="true" outlineLevel="0" collapsed="false"/>
    <row r="1045419" customFormat="false" ht="12.8" hidden="false" customHeight="true" outlineLevel="0" collapsed="false"/>
    <row r="1045420" customFormat="false" ht="12.8" hidden="false" customHeight="true" outlineLevel="0" collapsed="false"/>
    <row r="1045421" customFormat="false" ht="12.8" hidden="false" customHeight="true" outlineLevel="0" collapsed="false"/>
    <row r="1045422" customFormat="false" ht="12.8" hidden="false" customHeight="true" outlineLevel="0" collapsed="false"/>
    <row r="1045423" customFormat="false" ht="12.8" hidden="false" customHeight="true" outlineLevel="0" collapsed="false"/>
    <row r="1045424" customFormat="false" ht="12.8" hidden="false" customHeight="true" outlineLevel="0" collapsed="false"/>
    <row r="1045425" customFormat="false" ht="12.8" hidden="false" customHeight="true" outlineLevel="0" collapsed="false"/>
    <row r="1045426" customFormat="false" ht="12.8" hidden="false" customHeight="true" outlineLevel="0" collapsed="false"/>
    <row r="1045427" customFormat="false" ht="12.8" hidden="false" customHeight="true" outlineLevel="0" collapsed="false"/>
    <row r="1045428" customFormat="false" ht="12.8" hidden="false" customHeight="true" outlineLevel="0" collapsed="false"/>
    <row r="1045429" customFormat="false" ht="12.8" hidden="false" customHeight="true" outlineLevel="0" collapsed="false"/>
    <row r="1045430" customFormat="false" ht="12.8" hidden="false" customHeight="true" outlineLevel="0" collapsed="false"/>
    <row r="1045431" customFormat="false" ht="12.8" hidden="false" customHeight="true" outlineLevel="0" collapsed="false"/>
    <row r="1045432" customFormat="false" ht="12.8" hidden="false" customHeight="true" outlineLevel="0" collapsed="false"/>
    <row r="1045433" customFormat="false" ht="12.8" hidden="false" customHeight="true" outlineLevel="0" collapsed="false"/>
    <row r="1045434" customFormat="false" ht="12.8" hidden="false" customHeight="true" outlineLevel="0" collapsed="false"/>
    <row r="1045435" customFormat="false" ht="12.8" hidden="false" customHeight="true" outlineLevel="0" collapsed="false"/>
    <row r="1045436" customFormat="false" ht="12.8" hidden="false" customHeight="true" outlineLevel="0" collapsed="false"/>
    <row r="1045437" customFormat="false" ht="12.8" hidden="false" customHeight="true" outlineLevel="0" collapsed="false"/>
    <row r="1045438" customFormat="false" ht="12.8" hidden="false" customHeight="true" outlineLevel="0" collapsed="false"/>
    <row r="1045439" customFormat="false" ht="12.8" hidden="false" customHeight="true" outlineLevel="0" collapsed="false"/>
    <row r="1045440" customFormat="false" ht="12.8" hidden="false" customHeight="true" outlineLevel="0" collapsed="false"/>
    <row r="1045441" customFormat="false" ht="12.8" hidden="false" customHeight="true" outlineLevel="0" collapsed="false"/>
    <row r="1045442" customFormat="false" ht="12.8" hidden="false" customHeight="true" outlineLevel="0" collapsed="false"/>
    <row r="1045443" customFormat="false" ht="12.8" hidden="false" customHeight="true" outlineLevel="0" collapsed="false"/>
    <row r="1045444" customFormat="false" ht="12.8" hidden="false" customHeight="true" outlineLevel="0" collapsed="false"/>
    <row r="1045445" customFormat="false" ht="12.8" hidden="false" customHeight="true" outlineLevel="0" collapsed="false"/>
    <row r="1045446" customFormat="false" ht="12.8" hidden="false" customHeight="true" outlineLevel="0" collapsed="false"/>
    <row r="1045447" customFormat="false" ht="12.8" hidden="false" customHeight="true" outlineLevel="0" collapsed="false"/>
    <row r="1045448" customFormat="false" ht="12.8" hidden="false" customHeight="true" outlineLevel="0" collapsed="false"/>
    <row r="1045449" customFormat="false" ht="12.8" hidden="false" customHeight="true" outlineLevel="0" collapsed="false"/>
    <row r="1045450" customFormat="false" ht="12.8" hidden="false" customHeight="true" outlineLevel="0" collapsed="false"/>
    <row r="1045451" customFormat="false" ht="12.8" hidden="false" customHeight="true" outlineLevel="0" collapsed="false"/>
    <row r="1045452" customFormat="false" ht="12.8" hidden="false" customHeight="true" outlineLevel="0" collapsed="false"/>
    <row r="1045453" customFormat="false" ht="12.8" hidden="false" customHeight="true" outlineLevel="0" collapsed="false"/>
    <row r="1045454" customFormat="false" ht="12.8" hidden="false" customHeight="true" outlineLevel="0" collapsed="false"/>
    <row r="1045455" customFormat="false" ht="12.8" hidden="false" customHeight="true" outlineLevel="0" collapsed="false"/>
    <row r="1045456" customFormat="false" ht="12.8" hidden="false" customHeight="true" outlineLevel="0" collapsed="false"/>
    <row r="1045457" customFormat="false" ht="12.8" hidden="false" customHeight="true" outlineLevel="0" collapsed="false"/>
    <row r="1045458" customFormat="false" ht="12.8" hidden="false" customHeight="true" outlineLevel="0" collapsed="false"/>
    <row r="1045459" customFormat="false" ht="12.8" hidden="false" customHeight="true" outlineLevel="0" collapsed="false"/>
    <row r="1045460" customFormat="false" ht="12.8" hidden="false" customHeight="true" outlineLevel="0" collapsed="false"/>
    <row r="1045461" customFormat="false" ht="12.8" hidden="false" customHeight="true" outlineLevel="0" collapsed="false"/>
    <row r="1045462" customFormat="false" ht="12.8" hidden="false" customHeight="true" outlineLevel="0" collapsed="false"/>
    <row r="1045463" customFormat="false" ht="12.8" hidden="false" customHeight="true" outlineLevel="0" collapsed="false"/>
    <row r="1045464" customFormat="false" ht="12.8" hidden="false" customHeight="true" outlineLevel="0" collapsed="false"/>
    <row r="1045465" customFormat="false" ht="12.8" hidden="false" customHeight="true" outlineLevel="0" collapsed="false"/>
    <row r="1045466" customFormat="false" ht="12.8" hidden="false" customHeight="true" outlineLevel="0" collapsed="false"/>
    <row r="1045467" customFormat="false" ht="12.8" hidden="false" customHeight="true" outlineLevel="0" collapsed="false"/>
    <row r="1045468" customFormat="false" ht="12.8" hidden="false" customHeight="true" outlineLevel="0" collapsed="false"/>
    <row r="1045469" customFormat="false" ht="12.8" hidden="false" customHeight="true" outlineLevel="0" collapsed="false"/>
    <row r="1045470" customFormat="false" ht="12.8" hidden="false" customHeight="true" outlineLevel="0" collapsed="false"/>
    <row r="1045471" customFormat="false" ht="12.8" hidden="false" customHeight="true" outlineLevel="0" collapsed="false"/>
    <row r="1045472" customFormat="false" ht="12.8" hidden="false" customHeight="true" outlineLevel="0" collapsed="false"/>
    <row r="1045473" customFormat="false" ht="12.8" hidden="false" customHeight="true" outlineLevel="0" collapsed="false"/>
    <row r="1045474" customFormat="false" ht="12.8" hidden="false" customHeight="true" outlineLevel="0" collapsed="false"/>
    <row r="1045475" customFormat="false" ht="12.8" hidden="false" customHeight="true" outlineLevel="0" collapsed="false"/>
    <row r="1045476" customFormat="false" ht="12.8" hidden="false" customHeight="true" outlineLevel="0" collapsed="false"/>
    <row r="1045477" customFormat="false" ht="12.8" hidden="false" customHeight="true" outlineLevel="0" collapsed="false"/>
    <row r="1045478" customFormat="false" ht="12.8" hidden="false" customHeight="true" outlineLevel="0" collapsed="false"/>
    <row r="1045479" customFormat="false" ht="12.8" hidden="false" customHeight="true" outlineLevel="0" collapsed="false"/>
    <row r="1045480" customFormat="false" ht="12.8" hidden="false" customHeight="true" outlineLevel="0" collapsed="false"/>
    <row r="1045481" customFormat="false" ht="12.8" hidden="false" customHeight="true" outlineLevel="0" collapsed="false"/>
    <row r="1045482" customFormat="false" ht="12.8" hidden="false" customHeight="true" outlineLevel="0" collapsed="false"/>
    <row r="1045483" customFormat="false" ht="12.8" hidden="false" customHeight="true" outlineLevel="0" collapsed="false"/>
    <row r="1045484" customFormat="false" ht="12.8" hidden="false" customHeight="true" outlineLevel="0" collapsed="false"/>
    <row r="1045485" customFormat="false" ht="12.8" hidden="false" customHeight="true" outlineLevel="0" collapsed="false"/>
    <row r="1045486" customFormat="false" ht="12.8" hidden="false" customHeight="true" outlineLevel="0" collapsed="false"/>
    <row r="1045487" customFormat="false" ht="12.8" hidden="false" customHeight="true" outlineLevel="0" collapsed="false"/>
    <row r="1045488" customFormat="false" ht="12.8" hidden="false" customHeight="true" outlineLevel="0" collapsed="false"/>
    <row r="1045489" customFormat="false" ht="12.8" hidden="false" customHeight="true" outlineLevel="0" collapsed="false"/>
    <row r="1045490" customFormat="false" ht="12.8" hidden="false" customHeight="true" outlineLevel="0" collapsed="false"/>
    <row r="1045491" customFormat="false" ht="12.8" hidden="false" customHeight="true" outlineLevel="0" collapsed="false"/>
    <row r="1045492" customFormat="false" ht="12.8" hidden="false" customHeight="true" outlineLevel="0" collapsed="false"/>
    <row r="1045493" customFormat="false" ht="12.8" hidden="false" customHeight="true" outlineLevel="0" collapsed="false"/>
    <row r="1045494" customFormat="false" ht="12.8" hidden="false" customHeight="true" outlineLevel="0" collapsed="false"/>
    <row r="1045495" customFormat="false" ht="12.8" hidden="false" customHeight="true" outlineLevel="0" collapsed="false"/>
    <row r="1045496" customFormat="false" ht="12.8" hidden="false" customHeight="true" outlineLevel="0" collapsed="false"/>
    <row r="1045497" customFormat="false" ht="12.8" hidden="false" customHeight="true" outlineLevel="0" collapsed="false"/>
    <row r="1045498" customFormat="false" ht="12.8" hidden="false" customHeight="true" outlineLevel="0" collapsed="false"/>
    <row r="1045499" customFormat="false" ht="12.8" hidden="false" customHeight="true" outlineLevel="0" collapsed="false"/>
    <row r="1045500" customFormat="false" ht="12.8" hidden="false" customHeight="true" outlineLevel="0" collapsed="false"/>
    <row r="1045501" customFormat="false" ht="12.8" hidden="false" customHeight="true" outlineLevel="0" collapsed="false"/>
    <row r="1045502" customFormat="false" ht="12.8" hidden="false" customHeight="true" outlineLevel="0" collapsed="false"/>
    <row r="1045503" customFormat="false" ht="12.8" hidden="false" customHeight="true" outlineLevel="0" collapsed="false"/>
    <row r="1045504" customFormat="false" ht="12.8" hidden="false" customHeight="true" outlineLevel="0" collapsed="false"/>
    <row r="1045505" customFormat="false" ht="12.8" hidden="false" customHeight="true" outlineLevel="0" collapsed="false"/>
    <row r="1045506" customFormat="false" ht="12.8" hidden="false" customHeight="true" outlineLevel="0" collapsed="false"/>
    <row r="1045507" customFormat="false" ht="12.8" hidden="false" customHeight="true" outlineLevel="0" collapsed="false"/>
    <row r="1045508" customFormat="false" ht="12.8" hidden="false" customHeight="true" outlineLevel="0" collapsed="false"/>
    <row r="1045509" customFormat="false" ht="12.8" hidden="false" customHeight="true" outlineLevel="0" collapsed="false"/>
    <row r="1045510" customFormat="false" ht="12.8" hidden="false" customHeight="true" outlineLevel="0" collapsed="false"/>
    <row r="1045511" customFormat="false" ht="12.8" hidden="false" customHeight="true" outlineLevel="0" collapsed="false"/>
    <row r="1045512" customFormat="false" ht="12.8" hidden="false" customHeight="true" outlineLevel="0" collapsed="false"/>
    <row r="1045513" customFormat="false" ht="12.8" hidden="false" customHeight="true" outlineLevel="0" collapsed="false"/>
    <row r="1045514" customFormat="false" ht="12.8" hidden="false" customHeight="true" outlineLevel="0" collapsed="false"/>
    <row r="1045515" customFormat="false" ht="12.8" hidden="false" customHeight="true" outlineLevel="0" collapsed="false"/>
    <row r="1045516" customFormat="false" ht="12.8" hidden="false" customHeight="true" outlineLevel="0" collapsed="false"/>
    <row r="1045517" customFormat="false" ht="12.8" hidden="false" customHeight="true" outlineLevel="0" collapsed="false"/>
    <row r="1045518" customFormat="false" ht="12.8" hidden="false" customHeight="true" outlineLevel="0" collapsed="false"/>
    <row r="1045519" customFormat="false" ht="12.8" hidden="false" customHeight="true" outlineLevel="0" collapsed="false"/>
    <row r="1045520" customFormat="false" ht="12.8" hidden="false" customHeight="true" outlineLevel="0" collapsed="false"/>
    <row r="1045521" customFormat="false" ht="12.8" hidden="false" customHeight="true" outlineLevel="0" collapsed="false"/>
    <row r="1045522" customFormat="false" ht="12.8" hidden="false" customHeight="true" outlineLevel="0" collapsed="false"/>
    <row r="1045523" customFormat="false" ht="12.8" hidden="false" customHeight="true" outlineLevel="0" collapsed="false"/>
    <row r="1045524" customFormat="false" ht="12.8" hidden="false" customHeight="true" outlineLevel="0" collapsed="false"/>
    <row r="1045525" customFormat="false" ht="12.8" hidden="false" customHeight="true" outlineLevel="0" collapsed="false"/>
    <row r="1045526" customFormat="false" ht="12.8" hidden="false" customHeight="true" outlineLevel="0" collapsed="false"/>
    <row r="1045527" customFormat="false" ht="12.8" hidden="false" customHeight="true" outlineLevel="0" collapsed="false"/>
    <row r="1045528" customFormat="false" ht="12.8" hidden="false" customHeight="true" outlineLevel="0" collapsed="false"/>
    <row r="1045529" customFormat="false" ht="12.8" hidden="false" customHeight="true" outlineLevel="0" collapsed="false"/>
    <row r="1045530" customFormat="false" ht="12.8" hidden="false" customHeight="true" outlineLevel="0" collapsed="false"/>
    <row r="1045531" customFormat="false" ht="12.8" hidden="false" customHeight="true" outlineLevel="0" collapsed="false"/>
    <row r="1045532" customFormat="false" ht="12.8" hidden="false" customHeight="true" outlineLevel="0" collapsed="false"/>
    <row r="1045533" customFormat="false" ht="12.8" hidden="false" customHeight="true" outlineLevel="0" collapsed="false"/>
    <row r="1045534" customFormat="false" ht="12.8" hidden="false" customHeight="true" outlineLevel="0" collapsed="false"/>
    <row r="1045535" customFormat="false" ht="12.8" hidden="false" customHeight="true" outlineLevel="0" collapsed="false"/>
    <row r="1045536" customFormat="false" ht="12.8" hidden="false" customHeight="true" outlineLevel="0" collapsed="false"/>
    <row r="1045537" customFormat="false" ht="12.8" hidden="false" customHeight="true" outlineLevel="0" collapsed="false"/>
    <row r="1045538" customFormat="false" ht="12.8" hidden="false" customHeight="true" outlineLevel="0" collapsed="false"/>
    <row r="1045539" customFormat="false" ht="12.8" hidden="false" customHeight="true" outlineLevel="0" collapsed="false"/>
    <row r="1045540" customFormat="false" ht="12.8" hidden="false" customHeight="true" outlineLevel="0" collapsed="false"/>
    <row r="1045541" customFormat="false" ht="12.8" hidden="false" customHeight="true" outlineLevel="0" collapsed="false"/>
    <row r="1045542" customFormat="false" ht="12.8" hidden="false" customHeight="true" outlineLevel="0" collapsed="false"/>
    <row r="1045543" customFormat="false" ht="12.8" hidden="false" customHeight="true" outlineLevel="0" collapsed="false"/>
    <row r="1045544" customFormat="false" ht="12.8" hidden="false" customHeight="true" outlineLevel="0" collapsed="false"/>
    <row r="1045545" customFormat="false" ht="12.8" hidden="false" customHeight="true" outlineLevel="0" collapsed="false"/>
    <row r="1045546" customFormat="false" ht="12.8" hidden="false" customHeight="true" outlineLevel="0" collapsed="false"/>
    <row r="1045547" customFormat="false" ht="12.8" hidden="false" customHeight="true" outlineLevel="0" collapsed="false"/>
    <row r="1045548" customFormat="false" ht="12.8" hidden="false" customHeight="true" outlineLevel="0" collapsed="false"/>
    <row r="1045549" customFormat="false" ht="12.8" hidden="false" customHeight="true" outlineLevel="0" collapsed="false"/>
    <row r="1045550" customFormat="false" ht="12.8" hidden="false" customHeight="true" outlineLevel="0" collapsed="false"/>
    <row r="1045551" customFormat="false" ht="12.8" hidden="false" customHeight="true" outlineLevel="0" collapsed="false"/>
    <row r="1045552" customFormat="false" ht="12.8" hidden="false" customHeight="true" outlineLevel="0" collapsed="false"/>
    <row r="1045553" customFormat="false" ht="12.8" hidden="false" customHeight="true" outlineLevel="0" collapsed="false"/>
    <row r="1045554" customFormat="false" ht="12.8" hidden="false" customHeight="true" outlineLevel="0" collapsed="false"/>
    <row r="1045555" customFormat="false" ht="12.8" hidden="false" customHeight="true" outlineLevel="0" collapsed="false"/>
    <row r="1045556" customFormat="false" ht="12.8" hidden="false" customHeight="true" outlineLevel="0" collapsed="false"/>
    <row r="1045557" customFormat="false" ht="12.8" hidden="false" customHeight="true" outlineLevel="0" collapsed="false"/>
    <row r="1045558" customFormat="false" ht="12.8" hidden="false" customHeight="true" outlineLevel="0" collapsed="false"/>
    <row r="1045559" customFormat="false" ht="12.8" hidden="false" customHeight="true" outlineLevel="0" collapsed="false"/>
    <row r="1045560" customFormat="false" ht="12.8" hidden="false" customHeight="true" outlineLevel="0" collapsed="false"/>
    <row r="1045561" customFormat="false" ht="12.8" hidden="false" customHeight="true" outlineLevel="0" collapsed="false"/>
    <row r="1045562" customFormat="false" ht="12.8" hidden="false" customHeight="true" outlineLevel="0" collapsed="false"/>
    <row r="1045563" customFormat="false" ht="12.8" hidden="false" customHeight="true" outlineLevel="0" collapsed="false"/>
    <row r="1045564" customFormat="false" ht="12.8" hidden="false" customHeight="true" outlineLevel="0" collapsed="false"/>
    <row r="1045565" customFormat="false" ht="12.8" hidden="false" customHeight="true" outlineLevel="0" collapsed="false"/>
    <row r="1045566" customFormat="false" ht="12.8" hidden="false" customHeight="true" outlineLevel="0" collapsed="false"/>
    <row r="1045567" customFormat="false" ht="12.8" hidden="false" customHeight="true" outlineLevel="0" collapsed="false"/>
    <row r="1045568" customFormat="false" ht="12.8" hidden="false" customHeight="true" outlineLevel="0" collapsed="false"/>
    <row r="1045569" customFormat="false" ht="12.8" hidden="false" customHeight="true" outlineLevel="0" collapsed="false"/>
    <row r="1045570" customFormat="false" ht="12.8" hidden="false" customHeight="true" outlineLevel="0" collapsed="false"/>
    <row r="1045571" customFormat="false" ht="12.8" hidden="false" customHeight="true" outlineLevel="0" collapsed="false"/>
    <row r="1045572" customFormat="false" ht="12.8" hidden="false" customHeight="true" outlineLevel="0" collapsed="false"/>
    <row r="1045573" customFormat="false" ht="12.8" hidden="false" customHeight="true" outlineLevel="0" collapsed="false"/>
    <row r="1045574" customFormat="false" ht="12.8" hidden="false" customHeight="true" outlineLevel="0" collapsed="false"/>
    <row r="1045575" customFormat="false" ht="12.8" hidden="false" customHeight="true" outlineLevel="0" collapsed="false"/>
    <row r="1045576" customFormat="false" ht="12.8" hidden="false" customHeight="true" outlineLevel="0" collapsed="false"/>
    <row r="1045577" customFormat="false" ht="12.8" hidden="false" customHeight="true" outlineLevel="0" collapsed="false"/>
    <row r="1045578" customFormat="false" ht="12.8" hidden="false" customHeight="true" outlineLevel="0" collapsed="false"/>
    <row r="1045579" customFormat="false" ht="12.8" hidden="false" customHeight="true" outlineLevel="0" collapsed="false"/>
    <row r="1045580" customFormat="false" ht="12.8" hidden="false" customHeight="true" outlineLevel="0" collapsed="false"/>
    <row r="1045581" customFormat="false" ht="12.8" hidden="false" customHeight="true" outlineLevel="0" collapsed="false"/>
    <row r="1045582" customFormat="false" ht="12.8" hidden="false" customHeight="true" outlineLevel="0" collapsed="false"/>
    <row r="1045583" customFormat="false" ht="12.8" hidden="false" customHeight="true" outlineLevel="0" collapsed="false"/>
    <row r="1045584" customFormat="false" ht="12.8" hidden="false" customHeight="true" outlineLevel="0" collapsed="false"/>
    <row r="1045585" customFormat="false" ht="12.8" hidden="false" customHeight="true" outlineLevel="0" collapsed="false"/>
    <row r="1045586" customFormat="false" ht="12.8" hidden="false" customHeight="true" outlineLevel="0" collapsed="false"/>
    <row r="1045587" customFormat="false" ht="12.8" hidden="false" customHeight="true" outlineLevel="0" collapsed="false"/>
    <row r="1045588" customFormat="false" ht="12.8" hidden="false" customHeight="true" outlineLevel="0" collapsed="false"/>
    <row r="1045589" customFormat="false" ht="12.8" hidden="false" customHeight="true" outlineLevel="0" collapsed="false"/>
    <row r="1045590" customFormat="false" ht="12.8" hidden="false" customHeight="true" outlineLevel="0" collapsed="false"/>
    <row r="1045591" customFormat="false" ht="12.8" hidden="false" customHeight="true" outlineLevel="0" collapsed="false"/>
    <row r="1045592" customFormat="false" ht="12.8" hidden="false" customHeight="true" outlineLevel="0" collapsed="false"/>
    <row r="1045593" customFormat="false" ht="12.8" hidden="false" customHeight="true" outlineLevel="0" collapsed="false"/>
    <row r="1045594" customFormat="false" ht="12.8" hidden="false" customHeight="true" outlineLevel="0" collapsed="false"/>
    <row r="1045595" customFormat="false" ht="12.8" hidden="false" customHeight="true" outlineLevel="0" collapsed="false"/>
    <row r="1045596" customFormat="false" ht="12.8" hidden="false" customHeight="true" outlineLevel="0" collapsed="false"/>
    <row r="1045597" customFormat="false" ht="12.8" hidden="false" customHeight="true" outlineLevel="0" collapsed="false"/>
    <row r="1045598" customFormat="false" ht="12.8" hidden="false" customHeight="true" outlineLevel="0" collapsed="false"/>
    <row r="1045599" customFormat="false" ht="12.8" hidden="false" customHeight="true" outlineLevel="0" collapsed="false"/>
    <row r="1045600" customFormat="false" ht="12.8" hidden="false" customHeight="true" outlineLevel="0" collapsed="false"/>
    <row r="1045601" customFormat="false" ht="12.8" hidden="false" customHeight="true" outlineLevel="0" collapsed="false"/>
    <row r="1045602" customFormat="false" ht="12.8" hidden="false" customHeight="true" outlineLevel="0" collapsed="false"/>
    <row r="1045603" customFormat="false" ht="12.8" hidden="false" customHeight="true" outlineLevel="0" collapsed="false"/>
    <row r="1045604" customFormat="false" ht="12.8" hidden="false" customHeight="true" outlineLevel="0" collapsed="false"/>
    <row r="1045605" customFormat="false" ht="12.8" hidden="false" customHeight="true" outlineLevel="0" collapsed="false"/>
    <row r="1045606" customFormat="false" ht="12.8" hidden="false" customHeight="true" outlineLevel="0" collapsed="false"/>
    <row r="1045607" customFormat="false" ht="12.8" hidden="false" customHeight="true" outlineLevel="0" collapsed="false"/>
    <row r="1045608" customFormat="false" ht="12.8" hidden="false" customHeight="true" outlineLevel="0" collapsed="false"/>
    <row r="1045609" customFormat="false" ht="12.8" hidden="false" customHeight="true" outlineLevel="0" collapsed="false"/>
    <row r="1045610" customFormat="false" ht="12.8" hidden="false" customHeight="true" outlineLevel="0" collapsed="false"/>
    <row r="1045611" customFormat="false" ht="12.8" hidden="false" customHeight="true" outlineLevel="0" collapsed="false"/>
    <row r="1045612" customFormat="false" ht="12.8" hidden="false" customHeight="true" outlineLevel="0" collapsed="false"/>
    <row r="1045613" customFormat="false" ht="12.8" hidden="false" customHeight="true" outlineLevel="0" collapsed="false"/>
    <row r="1045614" customFormat="false" ht="12.8" hidden="false" customHeight="true" outlineLevel="0" collapsed="false"/>
    <row r="1045615" customFormat="false" ht="12.8" hidden="false" customHeight="true" outlineLevel="0" collapsed="false"/>
    <row r="1045616" customFormat="false" ht="12.8" hidden="false" customHeight="true" outlineLevel="0" collapsed="false"/>
    <row r="1045617" customFormat="false" ht="12.8" hidden="false" customHeight="true" outlineLevel="0" collapsed="false"/>
    <row r="1045618" customFormat="false" ht="12.8" hidden="false" customHeight="true" outlineLevel="0" collapsed="false"/>
    <row r="1045619" customFormat="false" ht="12.8" hidden="false" customHeight="true" outlineLevel="0" collapsed="false"/>
    <row r="1045620" customFormat="false" ht="12.8" hidden="false" customHeight="true" outlineLevel="0" collapsed="false"/>
    <row r="1045621" customFormat="false" ht="12.8" hidden="false" customHeight="true" outlineLevel="0" collapsed="false"/>
    <row r="1045622" customFormat="false" ht="12.8" hidden="false" customHeight="true" outlineLevel="0" collapsed="false"/>
    <row r="1045623" customFormat="false" ht="12.8" hidden="false" customHeight="true" outlineLevel="0" collapsed="false"/>
    <row r="1045624" customFormat="false" ht="12.8" hidden="false" customHeight="true" outlineLevel="0" collapsed="false"/>
    <row r="1045625" customFormat="false" ht="12.8" hidden="false" customHeight="true" outlineLevel="0" collapsed="false"/>
    <row r="1045626" customFormat="false" ht="12.8" hidden="false" customHeight="true" outlineLevel="0" collapsed="false"/>
    <row r="1045627" customFormat="false" ht="12.8" hidden="false" customHeight="true" outlineLevel="0" collapsed="false"/>
    <row r="1045628" customFormat="false" ht="12.8" hidden="false" customHeight="true" outlineLevel="0" collapsed="false"/>
    <row r="1045629" customFormat="false" ht="12.8" hidden="false" customHeight="true" outlineLevel="0" collapsed="false"/>
    <row r="1045630" customFormat="false" ht="12.8" hidden="false" customHeight="true" outlineLevel="0" collapsed="false"/>
    <row r="1045631" customFormat="false" ht="12.8" hidden="false" customHeight="true" outlineLevel="0" collapsed="false"/>
    <row r="1045632" customFormat="false" ht="12.8" hidden="false" customHeight="true" outlineLevel="0" collapsed="false"/>
    <row r="1045633" customFormat="false" ht="12.8" hidden="false" customHeight="true" outlineLevel="0" collapsed="false"/>
    <row r="1045634" customFormat="false" ht="12.8" hidden="false" customHeight="true" outlineLevel="0" collapsed="false"/>
    <row r="1045635" customFormat="false" ht="12.8" hidden="false" customHeight="true" outlineLevel="0" collapsed="false"/>
    <row r="1045636" customFormat="false" ht="12.8" hidden="false" customHeight="true" outlineLevel="0" collapsed="false"/>
    <row r="1045637" customFormat="false" ht="12.8" hidden="false" customHeight="true" outlineLevel="0" collapsed="false"/>
    <row r="1045638" customFormat="false" ht="12.8" hidden="false" customHeight="true" outlineLevel="0" collapsed="false"/>
    <row r="1045639" customFormat="false" ht="12.8" hidden="false" customHeight="true" outlineLevel="0" collapsed="false"/>
    <row r="1045640" customFormat="false" ht="12.8" hidden="false" customHeight="true" outlineLevel="0" collapsed="false"/>
    <row r="1045641" customFormat="false" ht="12.8" hidden="false" customHeight="true" outlineLevel="0" collapsed="false"/>
    <row r="1045642" customFormat="false" ht="12.8" hidden="false" customHeight="true" outlineLevel="0" collapsed="false"/>
    <row r="1045643" customFormat="false" ht="12.8" hidden="false" customHeight="true" outlineLevel="0" collapsed="false"/>
    <row r="1045644" customFormat="false" ht="12.8" hidden="false" customHeight="true" outlineLevel="0" collapsed="false"/>
    <row r="1045645" customFormat="false" ht="12.8" hidden="false" customHeight="true" outlineLevel="0" collapsed="false"/>
    <row r="1045646" customFormat="false" ht="12.8" hidden="false" customHeight="true" outlineLevel="0" collapsed="false"/>
    <row r="1045647" customFormat="false" ht="12.8" hidden="false" customHeight="true" outlineLevel="0" collapsed="false"/>
    <row r="1045648" customFormat="false" ht="12.8" hidden="false" customHeight="true" outlineLevel="0" collapsed="false"/>
    <row r="1045649" customFormat="false" ht="12.8" hidden="false" customHeight="true" outlineLevel="0" collapsed="false"/>
    <row r="1045650" customFormat="false" ht="12.8" hidden="false" customHeight="true" outlineLevel="0" collapsed="false"/>
    <row r="1045651" customFormat="false" ht="12.8" hidden="false" customHeight="true" outlineLevel="0" collapsed="false"/>
    <row r="1045652" customFormat="false" ht="12.8" hidden="false" customHeight="true" outlineLevel="0" collapsed="false"/>
    <row r="1045653" customFormat="false" ht="12.8" hidden="false" customHeight="true" outlineLevel="0" collapsed="false"/>
    <row r="1045654" customFormat="false" ht="12.8" hidden="false" customHeight="true" outlineLevel="0" collapsed="false"/>
    <row r="1045655" customFormat="false" ht="12.8" hidden="false" customHeight="true" outlineLevel="0" collapsed="false"/>
    <row r="1045656" customFormat="false" ht="12.8" hidden="false" customHeight="true" outlineLevel="0" collapsed="false"/>
    <row r="1045657" customFormat="false" ht="12.8" hidden="false" customHeight="true" outlineLevel="0" collapsed="false"/>
    <row r="1045658" customFormat="false" ht="12.8" hidden="false" customHeight="true" outlineLevel="0" collapsed="false"/>
    <row r="1045659" customFormat="false" ht="12.8" hidden="false" customHeight="true" outlineLevel="0" collapsed="false"/>
    <row r="1045660" customFormat="false" ht="12.8" hidden="false" customHeight="true" outlineLevel="0" collapsed="false"/>
    <row r="1045661" customFormat="false" ht="12.8" hidden="false" customHeight="true" outlineLevel="0" collapsed="false"/>
    <row r="1045662" customFormat="false" ht="12.8" hidden="false" customHeight="true" outlineLevel="0" collapsed="false"/>
    <row r="1045663" customFormat="false" ht="12.8" hidden="false" customHeight="true" outlineLevel="0" collapsed="false"/>
    <row r="1045664" customFormat="false" ht="12.8" hidden="false" customHeight="true" outlineLevel="0" collapsed="false"/>
    <row r="1045665" customFormat="false" ht="12.8" hidden="false" customHeight="true" outlineLevel="0" collapsed="false"/>
    <row r="1045666" customFormat="false" ht="12.8" hidden="false" customHeight="true" outlineLevel="0" collapsed="false"/>
    <row r="1045667" customFormat="false" ht="12.8" hidden="false" customHeight="true" outlineLevel="0" collapsed="false"/>
    <row r="1045668" customFormat="false" ht="12.8" hidden="false" customHeight="true" outlineLevel="0" collapsed="false"/>
    <row r="1045669" customFormat="false" ht="12.8" hidden="false" customHeight="true" outlineLevel="0" collapsed="false"/>
    <row r="1045670" customFormat="false" ht="12.8" hidden="false" customHeight="true" outlineLevel="0" collapsed="false"/>
    <row r="1045671" customFormat="false" ht="12.8" hidden="false" customHeight="true" outlineLevel="0" collapsed="false"/>
    <row r="1045672" customFormat="false" ht="12.8" hidden="false" customHeight="true" outlineLevel="0" collapsed="false"/>
    <row r="1045673" customFormat="false" ht="12.8" hidden="false" customHeight="true" outlineLevel="0" collapsed="false"/>
    <row r="1045674" customFormat="false" ht="12.8" hidden="false" customHeight="true" outlineLevel="0" collapsed="false"/>
    <row r="1045675" customFormat="false" ht="12.8" hidden="false" customHeight="true" outlineLevel="0" collapsed="false"/>
    <row r="1045676" customFormat="false" ht="12.8" hidden="false" customHeight="true" outlineLevel="0" collapsed="false"/>
    <row r="1045677" customFormat="false" ht="12.8" hidden="false" customHeight="true" outlineLevel="0" collapsed="false"/>
    <row r="1045678" customFormat="false" ht="12.8" hidden="false" customHeight="true" outlineLevel="0" collapsed="false"/>
    <row r="1045679" customFormat="false" ht="12.8" hidden="false" customHeight="true" outlineLevel="0" collapsed="false"/>
    <row r="1045680" customFormat="false" ht="12.8" hidden="false" customHeight="true" outlineLevel="0" collapsed="false"/>
    <row r="1045681" customFormat="false" ht="12.8" hidden="false" customHeight="true" outlineLevel="0" collapsed="false"/>
    <row r="1045682" customFormat="false" ht="12.8" hidden="false" customHeight="true" outlineLevel="0" collapsed="false"/>
    <row r="1045683" customFormat="false" ht="12.8" hidden="false" customHeight="true" outlineLevel="0" collapsed="false"/>
    <row r="1045684" customFormat="false" ht="12.8" hidden="false" customHeight="true" outlineLevel="0" collapsed="false"/>
    <row r="1045685" customFormat="false" ht="12.8" hidden="false" customHeight="true" outlineLevel="0" collapsed="false"/>
    <row r="1045686" customFormat="false" ht="12.8" hidden="false" customHeight="true" outlineLevel="0" collapsed="false"/>
    <row r="1045687" customFormat="false" ht="12.8" hidden="false" customHeight="true" outlineLevel="0" collapsed="false"/>
    <row r="1045688" customFormat="false" ht="12.8" hidden="false" customHeight="true" outlineLevel="0" collapsed="false"/>
    <row r="1045689" customFormat="false" ht="12.8" hidden="false" customHeight="true" outlineLevel="0" collapsed="false"/>
    <row r="1045690" customFormat="false" ht="12.8" hidden="false" customHeight="true" outlineLevel="0" collapsed="false"/>
    <row r="1045691" customFormat="false" ht="12.8" hidden="false" customHeight="true" outlineLevel="0" collapsed="false"/>
    <row r="1045692" customFormat="false" ht="12.8" hidden="false" customHeight="true" outlineLevel="0" collapsed="false"/>
    <row r="1045693" customFormat="false" ht="12.8" hidden="false" customHeight="true" outlineLevel="0" collapsed="false"/>
    <row r="1045694" customFormat="false" ht="12.8" hidden="false" customHeight="true" outlineLevel="0" collapsed="false"/>
    <row r="1045695" customFormat="false" ht="12.8" hidden="false" customHeight="true" outlineLevel="0" collapsed="false"/>
    <row r="1045696" customFormat="false" ht="12.8" hidden="false" customHeight="true" outlineLevel="0" collapsed="false"/>
    <row r="1045697" customFormat="false" ht="12.8" hidden="false" customHeight="true" outlineLevel="0" collapsed="false"/>
    <row r="1045698" customFormat="false" ht="12.8" hidden="false" customHeight="true" outlineLevel="0" collapsed="false"/>
    <row r="1045699" customFormat="false" ht="12.8" hidden="false" customHeight="true" outlineLevel="0" collapsed="false"/>
    <row r="1045700" customFormat="false" ht="12.8" hidden="false" customHeight="true" outlineLevel="0" collapsed="false"/>
    <row r="1045701" customFormat="false" ht="12.8" hidden="false" customHeight="true" outlineLevel="0" collapsed="false"/>
    <row r="1045702" customFormat="false" ht="12.8" hidden="false" customHeight="true" outlineLevel="0" collapsed="false"/>
    <row r="1045703" customFormat="false" ht="12.8" hidden="false" customHeight="true" outlineLevel="0" collapsed="false"/>
    <row r="1045704" customFormat="false" ht="12.8" hidden="false" customHeight="true" outlineLevel="0" collapsed="false"/>
    <row r="1045705" customFormat="false" ht="12.8" hidden="false" customHeight="true" outlineLevel="0" collapsed="false"/>
    <row r="1045706" customFormat="false" ht="12.8" hidden="false" customHeight="true" outlineLevel="0" collapsed="false"/>
    <row r="1045707" customFormat="false" ht="12.8" hidden="false" customHeight="true" outlineLevel="0" collapsed="false"/>
    <row r="1045708" customFormat="false" ht="12.8" hidden="false" customHeight="true" outlineLevel="0" collapsed="false"/>
    <row r="1045709" customFormat="false" ht="12.8" hidden="false" customHeight="true" outlineLevel="0" collapsed="false"/>
    <row r="1045710" customFormat="false" ht="12.8" hidden="false" customHeight="true" outlineLevel="0" collapsed="false"/>
    <row r="1045711" customFormat="false" ht="12.8" hidden="false" customHeight="true" outlineLevel="0" collapsed="false"/>
    <row r="1045712" customFormat="false" ht="12.8" hidden="false" customHeight="true" outlineLevel="0" collapsed="false"/>
    <row r="1045713" customFormat="false" ht="12.8" hidden="false" customHeight="true" outlineLevel="0" collapsed="false"/>
    <row r="1045714" customFormat="false" ht="12.8" hidden="false" customHeight="true" outlineLevel="0" collapsed="false"/>
    <row r="1045715" customFormat="false" ht="12.8" hidden="false" customHeight="true" outlineLevel="0" collapsed="false"/>
    <row r="1045716" customFormat="false" ht="12.8" hidden="false" customHeight="true" outlineLevel="0" collapsed="false"/>
    <row r="1045717" customFormat="false" ht="12.8" hidden="false" customHeight="true" outlineLevel="0" collapsed="false"/>
    <row r="1045718" customFormat="false" ht="12.8" hidden="false" customHeight="true" outlineLevel="0" collapsed="false"/>
    <row r="1045719" customFormat="false" ht="12.8" hidden="false" customHeight="true" outlineLevel="0" collapsed="false"/>
    <row r="1045720" customFormat="false" ht="12.8" hidden="false" customHeight="true" outlineLevel="0" collapsed="false"/>
    <row r="1045721" customFormat="false" ht="12.8" hidden="false" customHeight="true" outlineLevel="0" collapsed="false"/>
    <row r="1045722" customFormat="false" ht="12.8" hidden="false" customHeight="true" outlineLevel="0" collapsed="false"/>
    <row r="1045723" customFormat="false" ht="12.8" hidden="false" customHeight="true" outlineLevel="0" collapsed="false"/>
    <row r="1045724" customFormat="false" ht="12.8" hidden="false" customHeight="true" outlineLevel="0" collapsed="false"/>
    <row r="1045725" customFormat="false" ht="12.8" hidden="false" customHeight="true" outlineLevel="0" collapsed="false"/>
    <row r="1045726" customFormat="false" ht="12.8" hidden="false" customHeight="true" outlineLevel="0" collapsed="false"/>
    <row r="1045727" customFormat="false" ht="12.8" hidden="false" customHeight="true" outlineLevel="0" collapsed="false"/>
    <row r="1045728" customFormat="false" ht="12.8" hidden="false" customHeight="true" outlineLevel="0" collapsed="false"/>
    <row r="1045729" customFormat="false" ht="12.8" hidden="false" customHeight="true" outlineLevel="0" collapsed="false"/>
    <row r="1045730" customFormat="false" ht="12.8" hidden="false" customHeight="true" outlineLevel="0" collapsed="false"/>
    <row r="1045731" customFormat="false" ht="12.8" hidden="false" customHeight="true" outlineLevel="0" collapsed="false"/>
    <row r="1045732" customFormat="false" ht="12.8" hidden="false" customHeight="true" outlineLevel="0" collapsed="false"/>
    <row r="1045733" customFormat="false" ht="12.8" hidden="false" customHeight="true" outlineLevel="0" collapsed="false"/>
    <row r="1045734" customFormat="false" ht="12.8" hidden="false" customHeight="true" outlineLevel="0" collapsed="false"/>
    <row r="1045735" customFormat="false" ht="12.8" hidden="false" customHeight="true" outlineLevel="0" collapsed="false"/>
    <row r="1045736" customFormat="false" ht="12.8" hidden="false" customHeight="true" outlineLevel="0" collapsed="false"/>
    <row r="1045737" customFormat="false" ht="12.8" hidden="false" customHeight="true" outlineLevel="0" collapsed="false"/>
    <row r="1045738" customFormat="false" ht="12.8" hidden="false" customHeight="true" outlineLevel="0" collapsed="false"/>
    <row r="1045739" customFormat="false" ht="12.8" hidden="false" customHeight="true" outlineLevel="0" collapsed="false"/>
    <row r="1045740" customFormat="false" ht="12.8" hidden="false" customHeight="true" outlineLevel="0" collapsed="false"/>
    <row r="1045741" customFormat="false" ht="12.8" hidden="false" customHeight="true" outlineLevel="0" collapsed="false"/>
    <row r="1045742" customFormat="false" ht="12.8" hidden="false" customHeight="true" outlineLevel="0" collapsed="false"/>
    <row r="1045743" customFormat="false" ht="12.8" hidden="false" customHeight="true" outlineLevel="0" collapsed="false"/>
    <row r="1045744" customFormat="false" ht="12.8" hidden="false" customHeight="true" outlineLevel="0" collapsed="false"/>
    <row r="1045745" customFormat="false" ht="12.8" hidden="false" customHeight="true" outlineLevel="0" collapsed="false"/>
    <row r="1045746" customFormat="false" ht="12.8" hidden="false" customHeight="true" outlineLevel="0" collapsed="false"/>
    <row r="1045747" customFormat="false" ht="12.8" hidden="false" customHeight="true" outlineLevel="0" collapsed="false"/>
    <row r="1045748" customFormat="false" ht="12.8" hidden="false" customHeight="true" outlineLevel="0" collapsed="false"/>
    <row r="1045749" customFormat="false" ht="12.8" hidden="false" customHeight="true" outlineLevel="0" collapsed="false"/>
    <row r="1045750" customFormat="false" ht="12.8" hidden="false" customHeight="true" outlineLevel="0" collapsed="false"/>
    <row r="1045751" customFormat="false" ht="12.8" hidden="false" customHeight="true" outlineLevel="0" collapsed="false"/>
    <row r="1045752" customFormat="false" ht="12.8" hidden="false" customHeight="true" outlineLevel="0" collapsed="false"/>
    <row r="1045753" customFormat="false" ht="12.8" hidden="false" customHeight="true" outlineLevel="0" collapsed="false"/>
    <row r="1045754" customFormat="false" ht="12.8" hidden="false" customHeight="true" outlineLevel="0" collapsed="false"/>
    <row r="1045755" customFormat="false" ht="12.8" hidden="false" customHeight="true" outlineLevel="0" collapsed="false"/>
    <row r="1045756" customFormat="false" ht="12.8" hidden="false" customHeight="true" outlineLevel="0" collapsed="false"/>
    <row r="1045757" customFormat="false" ht="12.8" hidden="false" customHeight="true" outlineLevel="0" collapsed="false"/>
    <row r="1045758" customFormat="false" ht="12.8" hidden="false" customHeight="true" outlineLevel="0" collapsed="false"/>
    <row r="1045759" customFormat="false" ht="12.8" hidden="false" customHeight="true" outlineLevel="0" collapsed="false"/>
    <row r="1045760" customFormat="false" ht="12.8" hidden="false" customHeight="true" outlineLevel="0" collapsed="false"/>
    <row r="1045761" customFormat="false" ht="12.8" hidden="false" customHeight="true" outlineLevel="0" collapsed="false"/>
    <row r="1045762" customFormat="false" ht="12.8" hidden="false" customHeight="true" outlineLevel="0" collapsed="false"/>
    <row r="1045763" customFormat="false" ht="12.8" hidden="false" customHeight="true" outlineLevel="0" collapsed="false"/>
    <row r="1045764" customFormat="false" ht="12.8" hidden="false" customHeight="true" outlineLevel="0" collapsed="false"/>
    <row r="1045765" customFormat="false" ht="12.8" hidden="false" customHeight="true" outlineLevel="0" collapsed="false"/>
    <row r="1045766" customFormat="false" ht="12.8" hidden="false" customHeight="true" outlineLevel="0" collapsed="false"/>
    <row r="1045767" customFormat="false" ht="12.8" hidden="false" customHeight="true" outlineLevel="0" collapsed="false"/>
    <row r="1045768" customFormat="false" ht="12.8" hidden="false" customHeight="true" outlineLevel="0" collapsed="false"/>
    <row r="1045769" customFormat="false" ht="12.8" hidden="false" customHeight="true" outlineLevel="0" collapsed="false"/>
    <row r="1045770" customFormat="false" ht="12.8" hidden="false" customHeight="true" outlineLevel="0" collapsed="false"/>
    <row r="1045771" customFormat="false" ht="12.8" hidden="false" customHeight="true" outlineLevel="0" collapsed="false"/>
    <row r="1045772" customFormat="false" ht="12.8" hidden="false" customHeight="true" outlineLevel="0" collapsed="false"/>
    <row r="1045773" customFormat="false" ht="12.8" hidden="false" customHeight="true" outlineLevel="0" collapsed="false"/>
    <row r="1045774" customFormat="false" ht="12.8" hidden="false" customHeight="true" outlineLevel="0" collapsed="false"/>
    <row r="1045775" customFormat="false" ht="12.8" hidden="false" customHeight="true" outlineLevel="0" collapsed="false"/>
    <row r="1045776" customFormat="false" ht="12.8" hidden="false" customHeight="true" outlineLevel="0" collapsed="false"/>
    <row r="1045777" customFormat="false" ht="12.8" hidden="false" customHeight="true" outlineLevel="0" collapsed="false"/>
    <row r="1045778" customFormat="false" ht="12.8" hidden="false" customHeight="true" outlineLevel="0" collapsed="false"/>
    <row r="1045779" customFormat="false" ht="12.8" hidden="false" customHeight="true" outlineLevel="0" collapsed="false"/>
    <row r="1045780" customFormat="false" ht="12.8" hidden="false" customHeight="true" outlineLevel="0" collapsed="false"/>
    <row r="1045781" customFormat="false" ht="12.8" hidden="false" customHeight="true" outlineLevel="0" collapsed="false"/>
    <row r="1045782" customFormat="false" ht="12.8" hidden="false" customHeight="true" outlineLevel="0" collapsed="false"/>
    <row r="1045783" customFormat="false" ht="12.8" hidden="false" customHeight="true" outlineLevel="0" collapsed="false"/>
    <row r="1045784" customFormat="false" ht="12.8" hidden="false" customHeight="true" outlineLevel="0" collapsed="false"/>
    <row r="1045785" customFormat="false" ht="12.8" hidden="false" customHeight="true" outlineLevel="0" collapsed="false"/>
    <row r="1045786" customFormat="false" ht="12.8" hidden="false" customHeight="true" outlineLevel="0" collapsed="false"/>
    <row r="1045787" customFormat="false" ht="12.8" hidden="false" customHeight="true" outlineLevel="0" collapsed="false"/>
    <row r="1045788" customFormat="false" ht="12.8" hidden="false" customHeight="true" outlineLevel="0" collapsed="false"/>
    <row r="1045789" customFormat="false" ht="12.8" hidden="false" customHeight="true" outlineLevel="0" collapsed="false"/>
    <row r="1045790" customFormat="false" ht="12.8" hidden="false" customHeight="true" outlineLevel="0" collapsed="false"/>
    <row r="1045791" customFormat="false" ht="12.8" hidden="false" customHeight="true" outlineLevel="0" collapsed="false"/>
    <row r="1045792" customFormat="false" ht="12.8" hidden="false" customHeight="true" outlineLevel="0" collapsed="false"/>
    <row r="1045793" customFormat="false" ht="12.8" hidden="false" customHeight="true" outlineLevel="0" collapsed="false"/>
    <row r="1045794" customFormat="false" ht="12.8" hidden="false" customHeight="true" outlineLevel="0" collapsed="false"/>
    <row r="1045795" customFormat="false" ht="12.8" hidden="false" customHeight="true" outlineLevel="0" collapsed="false"/>
    <row r="1045796" customFormat="false" ht="12.8" hidden="false" customHeight="true" outlineLevel="0" collapsed="false"/>
    <row r="1045797" customFormat="false" ht="12.8" hidden="false" customHeight="true" outlineLevel="0" collapsed="false"/>
    <row r="1045798" customFormat="false" ht="12.8" hidden="false" customHeight="true" outlineLevel="0" collapsed="false"/>
    <row r="1045799" customFormat="false" ht="12.8" hidden="false" customHeight="true" outlineLevel="0" collapsed="false"/>
    <row r="1045800" customFormat="false" ht="12.8" hidden="false" customHeight="true" outlineLevel="0" collapsed="false"/>
    <row r="1045801" customFormat="false" ht="12.8" hidden="false" customHeight="true" outlineLevel="0" collapsed="false"/>
    <row r="1045802" customFormat="false" ht="12.8" hidden="false" customHeight="true" outlineLevel="0" collapsed="false"/>
    <row r="1045803" customFormat="false" ht="12.8" hidden="false" customHeight="true" outlineLevel="0" collapsed="false"/>
    <row r="1045804" customFormat="false" ht="12.8" hidden="false" customHeight="true" outlineLevel="0" collapsed="false"/>
    <row r="1045805" customFormat="false" ht="12.8" hidden="false" customHeight="true" outlineLevel="0" collapsed="false"/>
    <row r="1045806" customFormat="false" ht="12.8" hidden="false" customHeight="true" outlineLevel="0" collapsed="false"/>
    <row r="1045807" customFormat="false" ht="12.8" hidden="false" customHeight="true" outlineLevel="0" collapsed="false"/>
    <row r="1045808" customFormat="false" ht="12.8" hidden="false" customHeight="true" outlineLevel="0" collapsed="false"/>
    <row r="1045809" customFormat="false" ht="12.8" hidden="false" customHeight="true" outlineLevel="0" collapsed="false"/>
    <row r="1045810" customFormat="false" ht="12.8" hidden="false" customHeight="true" outlineLevel="0" collapsed="false"/>
    <row r="1045811" customFormat="false" ht="12.8" hidden="false" customHeight="true" outlineLevel="0" collapsed="false"/>
    <row r="1045812" customFormat="false" ht="12.8" hidden="false" customHeight="true" outlineLevel="0" collapsed="false"/>
    <row r="1045813" customFormat="false" ht="12.8" hidden="false" customHeight="true" outlineLevel="0" collapsed="false"/>
    <row r="1045814" customFormat="false" ht="12.8" hidden="false" customHeight="true" outlineLevel="0" collapsed="false"/>
    <row r="1045815" customFormat="false" ht="12.8" hidden="false" customHeight="true" outlineLevel="0" collapsed="false"/>
    <row r="1045816" customFormat="false" ht="12.8" hidden="false" customHeight="true" outlineLevel="0" collapsed="false"/>
    <row r="1045817" customFormat="false" ht="12.8" hidden="false" customHeight="true" outlineLevel="0" collapsed="false"/>
    <row r="1045818" customFormat="false" ht="12.8" hidden="false" customHeight="true" outlineLevel="0" collapsed="false"/>
    <row r="1045819" customFormat="false" ht="12.8" hidden="false" customHeight="true" outlineLevel="0" collapsed="false"/>
    <row r="1045820" customFormat="false" ht="12.8" hidden="false" customHeight="true" outlineLevel="0" collapsed="false"/>
    <row r="1045821" customFormat="false" ht="12.8" hidden="false" customHeight="true" outlineLevel="0" collapsed="false"/>
    <row r="1045822" customFormat="false" ht="12.8" hidden="false" customHeight="true" outlineLevel="0" collapsed="false"/>
    <row r="1045823" customFormat="false" ht="12.8" hidden="false" customHeight="true" outlineLevel="0" collapsed="false"/>
    <row r="1045824" customFormat="false" ht="12.8" hidden="false" customHeight="true" outlineLevel="0" collapsed="false"/>
    <row r="1045825" customFormat="false" ht="12.8" hidden="false" customHeight="true" outlineLevel="0" collapsed="false"/>
    <row r="1045826" customFormat="false" ht="12.8" hidden="false" customHeight="true" outlineLevel="0" collapsed="false"/>
    <row r="1045827" customFormat="false" ht="12.8" hidden="false" customHeight="true" outlineLevel="0" collapsed="false"/>
    <row r="1045828" customFormat="false" ht="12.8" hidden="false" customHeight="true" outlineLevel="0" collapsed="false"/>
    <row r="1045829" customFormat="false" ht="12.8" hidden="false" customHeight="true" outlineLevel="0" collapsed="false"/>
    <row r="1045830" customFormat="false" ht="12.8" hidden="false" customHeight="true" outlineLevel="0" collapsed="false"/>
    <row r="1045831" customFormat="false" ht="12.8" hidden="false" customHeight="true" outlineLevel="0" collapsed="false"/>
    <row r="1045832" customFormat="false" ht="12.8" hidden="false" customHeight="true" outlineLevel="0" collapsed="false"/>
    <row r="1045833" customFormat="false" ht="12.8" hidden="false" customHeight="true" outlineLevel="0" collapsed="false"/>
    <row r="1045834" customFormat="false" ht="12.8" hidden="false" customHeight="true" outlineLevel="0" collapsed="false"/>
    <row r="1045835" customFormat="false" ht="12.8" hidden="false" customHeight="true" outlineLevel="0" collapsed="false"/>
    <row r="1045836" customFormat="false" ht="12.8" hidden="false" customHeight="true" outlineLevel="0" collapsed="false"/>
    <row r="1045837" customFormat="false" ht="12.8" hidden="false" customHeight="true" outlineLevel="0" collapsed="false"/>
    <row r="1045838" customFormat="false" ht="12.8" hidden="false" customHeight="true" outlineLevel="0" collapsed="false"/>
    <row r="1045839" customFormat="false" ht="12.8" hidden="false" customHeight="true" outlineLevel="0" collapsed="false"/>
    <row r="1045840" customFormat="false" ht="12.8" hidden="false" customHeight="true" outlineLevel="0" collapsed="false"/>
    <row r="1045841" customFormat="false" ht="12.8" hidden="false" customHeight="true" outlineLevel="0" collapsed="false"/>
    <row r="1045842" customFormat="false" ht="12.8" hidden="false" customHeight="true" outlineLevel="0" collapsed="false"/>
    <row r="1045843" customFormat="false" ht="12.8" hidden="false" customHeight="true" outlineLevel="0" collapsed="false"/>
    <row r="1045844" customFormat="false" ht="12.8" hidden="false" customHeight="true" outlineLevel="0" collapsed="false"/>
    <row r="1045845" customFormat="false" ht="12.8" hidden="false" customHeight="true" outlineLevel="0" collapsed="false"/>
    <row r="1045846" customFormat="false" ht="12.8" hidden="false" customHeight="true" outlineLevel="0" collapsed="false"/>
    <row r="1045847" customFormat="false" ht="12.8" hidden="false" customHeight="true" outlineLevel="0" collapsed="false"/>
    <row r="1045848" customFormat="false" ht="12.8" hidden="false" customHeight="true" outlineLevel="0" collapsed="false"/>
    <row r="1045849" customFormat="false" ht="12.8" hidden="false" customHeight="true" outlineLevel="0" collapsed="false"/>
    <row r="1045850" customFormat="false" ht="12.8" hidden="false" customHeight="true" outlineLevel="0" collapsed="false"/>
    <row r="1045851" customFormat="false" ht="12.8" hidden="false" customHeight="true" outlineLevel="0" collapsed="false"/>
    <row r="1045852" customFormat="false" ht="12.8" hidden="false" customHeight="true" outlineLevel="0" collapsed="false"/>
    <row r="1045853" customFormat="false" ht="12.8" hidden="false" customHeight="true" outlineLevel="0" collapsed="false"/>
    <row r="1045854" customFormat="false" ht="12.8" hidden="false" customHeight="true" outlineLevel="0" collapsed="false"/>
    <row r="1045855" customFormat="false" ht="12.8" hidden="false" customHeight="true" outlineLevel="0" collapsed="false"/>
    <row r="1045856" customFormat="false" ht="12.8" hidden="false" customHeight="true" outlineLevel="0" collapsed="false"/>
    <row r="1045857" customFormat="false" ht="12.8" hidden="false" customHeight="true" outlineLevel="0" collapsed="false"/>
    <row r="1045858" customFormat="false" ht="12.8" hidden="false" customHeight="true" outlineLevel="0" collapsed="false"/>
    <row r="1045859" customFormat="false" ht="12.8" hidden="false" customHeight="true" outlineLevel="0" collapsed="false"/>
    <row r="1045860" customFormat="false" ht="12.8" hidden="false" customHeight="true" outlineLevel="0" collapsed="false"/>
    <row r="1045861" customFormat="false" ht="12.8" hidden="false" customHeight="true" outlineLevel="0" collapsed="false"/>
    <row r="1045862" customFormat="false" ht="12.8" hidden="false" customHeight="true" outlineLevel="0" collapsed="false"/>
    <row r="1045863" customFormat="false" ht="12.8" hidden="false" customHeight="true" outlineLevel="0" collapsed="false"/>
    <row r="1045864" customFormat="false" ht="12.8" hidden="false" customHeight="true" outlineLevel="0" collapsed="false"/>
    <row r="1045865" customFormat="false" ht="12.8" hidden="false" customHeight="true" outlineLevel="0" collapsed="false"/>
    <row r="1045866" customFormat="false" ht="12.8" hidden="false" customHeight="true" outlineLevel="0" collapsed="false"/>
    <row r="1045867" customFormat="false" ht="12.8" hidden="false" customHeight="true" outlineLevel="0" collapsed="false"/>
    <row r="1045868" customFormat="false" ht="12.8" hidden="false" customHeight="true" outlineLevel="0" collapsed="false"/>
    <row r="1045869" customFormat="false" ht="12.8" hidden="false" customHeight="true" outlineLevel="0" collapsed="false"/>
    <row r="1045870" customFormat="false" ht="12.8" hidden="false" customHeight="true" outlineLevel="0" collapsed="false"/>
    <row r="1045871" customFormat="false" ht="12.8" hidden="false" customHeight="true" outlineLevel="0" collapsed="false"/>
    <row r="1045872" customFormat="false" ht="12.8" hidden="false" customHeight="true" outlineLevel="0" collapsed="false"/>
    <row r="1045873" customFormat="false" ht="12.8" hidden="false" customHeight="true" outlineLevel="0" collapsed="false"/>
    <row r="1045874" customFormat="false" ht="12.8" hidden="false" customHeight="true" outlineLevel="0" collapsed="false"/>
    <row r="1045875" customFormat="false" ht="12.8" hidden="false" customHeight="true" outlineLevel="0" collapsed="false"/>
    <row r="1045876" customFormat="false" ht="12.8" hidden="false" customHeight="true" outlineLevel="0" collapsed="false"/>
    <row r="1045877" customFormat="false" ht="12.8" hidden="false" customHeight="true" outlineLevel="0" collapsed="false"/>
    <row r="1045878" customFormat="false" ht="12.8" hidden="false" customHeight="true" outlineLevel="0" collapsed="false"/>
    <row r="1045879" customFormat="false" ht="12.8" hidden="false" customHeight="true" outlineLevel="0" collapsed="false"/>
    <row r="1045880" customFormat="false" ht="12.8" hidden="false" customHeight="true" outlineLevel="0" collapsed="false"/>
    <row r="1045881" customFormat="false" ht="12.8" hidden="false" customHeight="true" outlineLevel="0" collapsed="false"/>
    <row r="1045882" customFormat="false" ht="12.8" hidden="false" customHeight="true" outlineLevel="0" collapsed="false"/>
    <row r="1045883" customFormat="false" ht="12.8" hidden="false" customHeight="true" outlineLevel="0" collapsed="false"/>
    <row r="1045884" customFormat="false" ht="12.8" hidden="false" customHeight="true" outlineLevel="0" collapsed="false"/>
    <row r="1045885" customFormat="false" ht="12.8" hidden="false" customHeight="true" outlineLevel="0" collapsed="false"/>
    <row r="1045886" customFormat="false" ht="12.8" hidden="false" customHeight="true" outlineLevel="0" collapsed="false"/>
    <row r="1045887" customFormat="false" ht="12.8" hidden="false" customHeight="true" outlineLevel="0" collapsed="false"/>
    <row r="1045888" customFormat="false" ht="12.8" hidden="false" customHeight="true" outlineLevel="0" collapsed="false"/>
    <row r="1045889" customFormat="false" ht="12.8" hidden="false" customHeight="true" outlineLevel="0" collapsed="false"/>
    <row r="1045890" customFormat="false" ht="12.8" hidden="false" customHeight="true" outlineLevel="0" collapsed="false"/>
    <row r="1045891" customFormat="false" ht="12.8" hidden="false" customHeight="true" outlineLevel="0" collapsed="false"/>
    <row r="1045892" customFormat="false" ht="12.8" hidden="false" customHeight="true" outlineLevel="0" collapsed="false"/>
    <row r="1045893" customFormat="false" ht="12.8" hidden="false" customHeight="true" outlineLevel="0" collapsed="false"/>
    <row r="1045894" customFormat="false" ht="12.8" hidden="false" customHeight="true" outlineLevel="0" collapsed="false"/>
    <row r="1045895" customFormat="false" ht="12.8" hidden="false" customHeight="true" outlineLevel="0" collapsed="false"/>
    <row r="1045896" customFormat="false" ht="12.8" hidden="false" customHeight="true" outlineLevel="0" collapsed="false"/>
    <row r="1045897" customFormat="false" ht="12.8" hidden="false" customHeight="true" outlineLevel="0" collapsed="false"/>
    <row r="1045898" customFormat="false" ht="12.8" hidden="false" customHeight="true" outlineLevel="0" collapsed="false"/>
    <row r="1045899" customFormat="false" ht="12.8" hidden="false" customHeight="true" outlineLevel="0" collapsed="false"/>
    <row r="1045900" customFormat="false" ht="12.8" hidden="false" customHeight="true" outlineLevel="0" collapsed="false"/>
    <row r="1045901" customFormat="false" ht="12.8" hidden="false" customHeight="true" outlineLevel="0" collapsed="false"/>
    <row r="1045902" customFormat="false" ht="12.8" hidden="false" customHeight="true" outlineLevel="0" collapsed="false"/>
    <row r="1045903" customFormat="false" ht="12.8" hidden="false" customHeight="true" outlineLevel="0" collapsed="false"/>
    <row r="1045904" customFormat="false" ht="12.8" hidden="false" customHeight="true" outlineLevel="0" collapsed="false"/>
    <row r="1045905" customFormat="false" ht="12.8" hidden="false" customHeight="true" outlineLevel="0" collapsed="false"/>
    <row r="1045906" customFormat="false" ht="12.8" hidden="false" customHeight="true" outlineLevel="0" collapsed="false"/>
    <row r="1045907" customFormat="false" ht="12.8" hidden="false" customHeight="true" outlineLevel="0" collapsed="false"/>
    <row r="1045908" customFormat="false" ht="12.8" hidden="false" customHeight="true" outlineLevel="0" collapsed="false"/>
    <row r="1045909" customFormat="false" ht="12.8" hidden="false" customHeight="true" outlineLevel="0" collapsed="false"/>
    <row r="1045910" customFormat="false" ht="12.8" hidden="false" customHeight="true" outlineLevel="0" collapsed="false"/>
    <row r="1045911" customFormat="false" ht="12.8" hidden="false" customHeight="true" outlineLevel="0" collapsed="false"/>
    <row r="1045912" customFormat="false" ht="12.8" hidden="false" customHeight="true" outlineLevel="0" collapsed="false"/>
    <row r="1045913" customFormat="false" ht="12.8" hidden="false" customHeight="true" outlineLevel="0" collapsed="false"/>
    <row r="1045914" customFormat="false" ht="12.8" hidden="false" customHeight="true" outlineLevel="0" collapsed="false"/>
    <row r="1045915" customFormat="false" ht="12.8" hidden="false" customHeight="true" outlineLevel="0" collapsed="false"/>
    <row r="1045916" customFormat="false" ht="12.8" hidden="false" customHeight="true" outlineLevel="0" collapsed="false"/>
    <row r="1045917" customFormat="false" ht="12.8" hidden="false" customHeight="true" outlineLevel="0" collapsed="false"/>
    <row r="1045918" customFormat="false" ht="12.8" hidden="false" customHeight="true" outlineLevel="0" collapsed="false"/>
    <row r="1045919" customFormat="false" ht="12.8" hidden="false" customHeight="true" outlineLevel="0" collapsed="false"/>
    <row r="1045920" customFormat="false" ht="12.8" hidden="false" customHeight="true" outlineLevel="0" collapsed="false"/>
    <row r="1045921" customFormat="false" ht="12.8" hidden="false" customHeight="true" outlineLevel="0" collapsed="false"/>
    <row r="1045922" customFormat="false" ht="12.8" hidden="false" customHeight="true" outlineLevel="0" collapsed="false"/>
    <row r="1045923" customFormat="false" ht="12.8" hidden="false" customHeight="true" outlineLevel="0" collapsed="false"/>
    <row r="1045924" customFormat="false" ht="12.8" hidden="false" customHeight="true" outlineLevel="0" collapsed="false"/>
    <row r="1045925" customFormat="false" ht="12.8" hidden="false" customHeight="true" outlineLevel="0" collapsed="false"/>
    <row r="1045926" customFormat="false" ht="12.8" hidden="false" customHeight="true" outlineLevel="0" collapsed="false"/>
    <row r="1045927" customFormat="false" ht="12.8" hidden="false" customHeight="true" outlineLevel="0" collapsed="false"/>
    <row r="1045928" customFormat="false" ht="12.8" hidden="false" customHeight="true" outlineLevel="0" collapsed="false"/>
    <row r="1045929" customFormat="false" ht="12.8" hidden="false" customHeight="true" outlineLevel="0" collapsed="false"/>
    <row r="1045930" customFormat="false" ht="12.8" hidden="false" customHeight="true" outlineLevel="0" collapsed="false"/>
    <row r="1045931" customFormat="false" ht="12.8" hidden="false" customHeight="true" outlineLevel="0" collapsed="false"/>
    <row r="1045932" customFormat="false" ht="12.8" hidden="false" customHeight="true" outlineLevel="0" collapsed="false"/>
    <row r="1045933" customFormat="false" ht="12.8" hidden="false" customHeight="true" outlineLevel="0" collapsed="false"/>
    <row r="1045934" customFormat="false" ht="12.8" hidden="false" customHeight="true" outlineLevel="0" collapsed="false"/>
    <row r="1045935" customFormat="false" ht="12.8" hidden="false" customHeight="true" outlineLevel="0" collapsed="false"/>
    <row r="1045936" customFormat="false" ht="12.8" hidden="false" customHeight="true" outlineLevel="0" collapsed="false"/>
    <row r="1045937" customFormat="false" ht="12.8" hidden="false" customHeight="true" outlineLevel="0" collapsed="false"/>
    <row r="1045938" customFormat="false" ht="12.8" hidden="false" customHeight="true" outlineLevel="0" collapsed="false"/>
    <row r="1045939" customFormat="false" ht="12.8" hidden="false" customHeight="true" outlineLevel="0" collapsed="false"/>
    <row r="1045940" customFormat="false" ht="12.8" hidden="false" customHeight="true" outlineLevel="0" collapsed="false"/>
    <row r="1045941" customFormat="false" ht="12.8" hidden="false" customHeight="true" outlineLevel="0" collapsed="false"/>
    <row r="1045942" customFormat="false" ht="12.8" hidden="false" customHeight="true" outlineLevel="0" collapsed="false"/>
    <row r="1045943" customFormat="false" ht="12.8" hidden="false" customHeight="true" outlineLevel="0" collapsed="false"/>
    <row r="1045944" customFormat="false" ht="12.8" hidden="false" customHeight="true" outlineLevel="0" collapsed="false"/>
    <row r="1045945" customFormat="false" ht="12.8" hidden="false" customHeight="true" outlineLevel="0" collapsed="false"/>
    <row r="1045946" customFormat="false" ht="12.8" hidden="false" customHeight="true" outlineLevel="0" collapsed="false"/>
    <row r="1045947" customFormat="false" ht="12.8" hidden="false" customHeight="true" outlineLevel="0" collapsed="false"/>
    <row r="1045948" customFormat="false" ht="12.8" hidden="false" customHeight="true" outlineLevel="0" collapsed="false"/>
    <row r="1045949" customFormat="false" ht="12.8" hidden="false" customHeight="true" outlineLevel="0" collapsed="false"/>
    <row r="1045950" customFormat="false" ht="12.8" hidden="false" customHeight="true" outlineLevel="0" collapsed="false"/>
    <row r="1045951" customFormat="false" ht="12.8" hidden="false" customHeight="true" outlineLevel="0" collapsed="false"/>
    <row r="1045952" customFormat="false" ht="12.8" hidden="false" customHeight="true" outlineLevel="0" collapsed="false"/>
    <row r="1045953" customFormat="false" ht="12.8" hidden="false" customHeight="true" outlineLevel="0" collapsed="false"/>
    <row r="1045954" customFormat="false" ht="12.8" hidden="false" customHeight="true" outlineLevel="0" collapsed="false"/>
    <row r="1045955" customFormat="false" ht="12.8" hidden="false" customHeight="true" outlineLevel="0" collapsed="false"/>
    <row r="1045956" customFormat="false" ht="12.8" hidden="false" customHeight="true" outlineLevel="0" collapsed="false"/>
    <row r="1045957" customFormat="false" ht="12.8" hidden="false" customHeight="true" outlineLevel="0" collapsed="false"/>
    <row r="1045958" customFormat="false" ht="12.8" hidden="false" customHeight="true" outlineLevel="0" collapsed="false"/>
    <row r="1045959" customFormat="false" ht="12.8" hidden="false" customHeight="true" outlineLevel="0" collapsed="false"/>
    <row r="1045960" customFormat="false" ht="12.8" hidden="false" customHeight="true" outlineLevel="0" collapsed="false"/>
    <row r="1045961" customFormat="false" ht="12.8" hidden="false" customHeight="true" outlineLevel="0" collapsed="false"/>
    <row r="1045962" customFormat="false" ht="12.8" hidden="false" customHeight="true" outlineLevel="0" collapsed="false"/>
    <row r="1045963" customFormat="false" ht="12.8" hidden="false" customHeight="true" outlineLevel="0" collapsed="false"/>
    <row r="1045964" customFormat="false" ht="12.8" hidden="false" customHeight="true" outlineLevel="0" collapsed="false"/>
    <row r="1045965" customFormat="false" ht="12.8" hidden="false" customHeight="true" outlineLevel="0" collapsed="false"/>
    <row r="1045966" customFormat="false" ht="12.8" hidden="false" customHeight="true" outlineLevel="0" collapsed="false"/>
    <row r="1045967" customFormat="false" ht="12.8" hidden="false" customHeight="true" outlineLevel="0" collapsed="false"/>
    <row r="1045968" customFormat="false" ht="12.8" hidden="false" customHeight="true" outlineLevel="0" collapsed="false"/>
    <row r="1045969" customFormat="false" ht="12.8" hidden="false" customHeight="true" outlineLevel="0" collapsed="false"/>
    <row r="1045970" customFormat="false" ht="12.8" hidden="false" customHeight="true" outlineLevel="0" collapsed="false"/>
    <row r="1045971" customFormat="false" ht="12.8" hidden="false" customHeight="true" outlineLevel="0" collapsed="false"/>
    <row r="1045972" customFormat="false" ht="12.8" hidden="false" customHeight="true" outlineLevel="0" collapsed="false"/>
    <row r="1045973" customFormat="false" ht="12.8" hidden="false" customHeight="true" outlineLevel="0" collapsed="false"/>
    <row r="1045974" customFormat="false" ht="12.8" hidden="false" customHeight="true" outlineLevel="0" collapsed="false"/>
    <row r="1045975" customFormat="false" ht="12.8" hidden="false" customHeight="true" outlineLevel="0" collapsed="false"/>
    <row r="1045976" customFormat="false" ht="12.8" hidden="false" customHeight="true" outlineLevel="0" collapsed="false"/>
    <row r="1045977" customFormat="false" ht="12.8" hidden="false" customHeight="true" outlineLevel="0" collapsed="false"/>
    <row r="1045978" customFormat="false" ht="12.8" hidden="false" customHeight="true" outlineLevel="0" collapsed="false"/>
    <row r="1045979" customFormat="false" ht="12.8" hidden="false" customHeight="true" outlineLevel="0" collapsed="false"/>
    <row r="1045980" customFormat="false" ht="12.8" hidden="false" customHeight="true" outlineLevel="0" collapsed="false"/>
    <row r="1045981" customFormat="false" ht="12.8" hidden="false" customHeight="true" outlineLevel="0" collapsed="false"/>
    <row r="1045982" customFormat="false" ht="12.8" hidden="false" customHeight="true" outlineLevel="0" collapsed="false"/>
    <row r="1045983" customFormat="false" ht="12.8" hidden="false" customHeight="true" outlineLevel="0" collapsed="false"/>
    <row r="1045984" customFormat="false" ht="12.8" hidden="false" customHeight="true" outlineLevel="0" collapsed="false"/>
    <row r="1045985" customFormat="false" ht="12.8" hidden="false" customHeight="true" outlineLevel="0" collapsed="false"/>
    <row r="1045986" customFormat="false" ht="12.8" hidden="false" customHeight="true" outlineLevel="0" collapsed="false"/>
    <row r="1045987" customFormat="false" ht="12.8" hidden="false" customHeight="true" outlineLevel="0" collapsed="false"/>
    <row r="1045988" customFormat="false" ht="12.8" hidden="false" customHeight="true" outlineLevel="0" collapsed="false"/>
    <row r="1045989" customFormat="false" ht="12.8" hidden="false" customHeight="true" outlineLevel="0" collapsed="false"/>
    <row r="1045990" customFormat="false" ht="12.8" hidden="false" customHeight="true" outlineLevel="0" collapsed="false"/>
    <row r="1045991" customFormat="false" ht="12.8" hidden="false" customHeight="true" outlineLevel="0" collapsed="false"/>
    <row r="1045992" customFormat="false" ht="12.8" hidden="false" customHeight="true" outlineLevel="0" collapsed="false"/>
    <row r="1045993" customFormat="false" ht="12.8" hidden="false" customHeight="true" outlineLevel="0" collapsed="false"/>
    <row r="1045994" customFormat="false" ht="12.8" hidden="false" customHeight="true" outlineLevel="0" collapsed="false"/>
    <row r="1045995" customFormat="false" ht="12.8" hidden="false" customHeight="true" outlineLevel="0" collapsed="false"/>
    <row r="1045996" customFormat="false" ht="12.8" hidden="false" customHeight="true" outlineLevel="0" collapsed="false"/>
    <row r="1045997" customFormat="false" ht="12.8" hidden="false" customHeight="true" outlineLevel="0" collapsed="false"/>
    <row r="1045998" customFormat="false" ht="12.8" hidden="false" customHeight="true" outlineLevel="0" collapsed="false"/>
    <row r="1045999" customFormat="false" ht="12.8" hidden="false" customHeight="true" outlineLevel="0" collapsed="false"/>
    <row r="1046000" customFormat="false" ht="12.8" hidden="false" customHeight="true" outlineLevel="0" collapsed="false"/>
    <row r="1046001" customFormat="false" ht="12.8" hidden="false" customHeight="true" outlineLevel="0" collapsed="false"/>
    <row r="1046002" customFormat="false" ht="12.8" hidden="false" customHeight="true" outlineLevel="0" collapsed="false"/>
    <row r="1046003" customFormat="false" ht="12.8" hidden="false" customHeight="true" outlineLevel="0" collapsed="false"/>
    <row r="1046004" customFormat="false" ht="12.8" hidden="false" customHeight="true" outlineLevel="0" collapsed="false"/>
    <row r="1046005" customFormat="false" ht="12.8" hidden="false" customHeight="true" outlineLevel="0" collapsed="false"/>
    <row r="1046006" customFormat="false" ht="12.8" hidden="false" customHeight="true" outlineLevel="0" collapsed="false"/>
    <row r="1046007" customFormat="false" ht="12.8" hidden="false" customHeight="true" outlineLevel="0" collapsed="false"/>
    <row r="1046008" customFormat="false" ht="12.8" hidden="false" customHeight="true" outlineLevel="0" collapsed="false"/>
    <row r="1046009" customFormat="false" ht="12.8" hidden="false" customHeight="true" outlineLevel="0" collapsed="false"/>
    <row r="1046010" customFormat="false" ht="12.8" hidden="false" customHeight="true" outlineLevel="0" collapsed="false"/>
    <row r="1046011" customFormat="false" ht="12.8" hidden="false" customHeight="true" outlineLevel="0" collapsed="false"/>
    <row r="1046012" customFormat="false" ht="12.8" hidden="false" customHeight="true" outlineLevel="0" collapsed="false"/>
    <row r="1046013" customFormat="false" ht="12.8" hidden="false" customHeight="true" outlineLevel="0" collapsed="false"/>
    <row r="1046014" customFormat="false" ht="12.8" hidden="false" customHeight="true" outlineLevel="0" collapsed="false"/>
    <row r="1046015" customFormat="false" ht="12.8" hidden="false" customHeight="true" outlineLevel="0" collapsed="false"/>
    <row r="1046016" customFormat="false" ht="12.8" hidden="false" customHeight="true" outlineLevel="0" collapsed="false"/>
    <row r="1046017" customFormat="false" ht="12.8" hidden="false" customHeight="true" outlineLevel="0" collapsed="false"/>
    <row r="1046018" customFormat="false" ht="12.8" hidden="false" customHeight="true" outlineLevel="0" collapsed="false"/>
    <row r="1046019" customFormat="false" ht="12.8" hidden="false" customHeight="true" outlineLevel="0" collapsed="false"/>
    <row r="1046020" customFormat="false" ht="12.8" hidden="false" customHeight="true" outlineLevel="0" collapsed="false"/>
    <row r="1046021" customFormat="false" ht="12.8" hidden="false" customHeight="true" outlineLevel="0" collapsed="false"/>
    <row r="1046022" customFormat="false" ht="12.8" hidden="false" customHeight="true" outlineLevel="0" collapsed="false"/>
    <row r="1046023" customFormat="false" ht="12.8" hidden="false" customHeight="true" outlineLevel="0" collapsed="false"/>
    <row r="1046024" customFormat="false" ht="12.8" hidden="false" customHeight="true" outlineLevel="0" collapsed="false"/>
    <row r="1046025" customFormat="false" ht="12.8" hidden="false" customHeight="true" outlineLevel="0" collapsed="false"/>
    <row r="1046026" customFormat="false" ht="12.8" hidden="false" customHeight="true" outlineLevel="0" collapsed="false"/>
    <row r="1046027" customFormat="false" ht="12.8" hidden="false" customHeight="true" outlineLevel="0" collapsed="false"/>
    <row r="1046028" customFormat="false" ht="12.8" hidden="false" customHeight="true" outlineLevel="0" collapsed="false"/>
    <row r="1046029" customFormat="false" ht="12.8" hidden="false" customHeight="true" outlineLevel="0" collapsed="false"/>
    <row r="1046030" customFormat="false" ht="12.8" hidden="false" customHeight="true" outlineLevel="0" collapsed="false"/>
    <row r="1046031" customFormat="false" ht="12.8" hidden="false" customHeight="true" outlineLevel="0" collapsed="false"/>
    <row r="1046032" customFormat="false" ht="12.8" hidden="false" customHeight="true" outlineLevel="0" collapsed="false"/>
    <row r="1046033" customFormat="false" ht="12.8" hidden="false" customHeight="true" outlineLevel="0" collapsed="false"/>
    <row r="1046034" customFormat="false" ht="12.8" hidden="false" customHeight="true" outlineLevel="0" collapsed="false"/>
    <row r="1046035" customFormat="false" ht="12.8" hidden="false" customHeight="true" outlineLevel="0" collapsed="false"/>
    <row r="1046036" customFormat="false" ht="12.8" hidden="false" customHeight="true" outlineLevel="0" collapsed="false"/>
    <row r="1046037" customFormat="false" ht="12.8" hidden="false" customHeight="true" outlineLevel="0" collapsed="false"/>
    <row r="1046038" customFormat="false" ht="12.8" hidden="false" customHeight="true" outlineLevel="0" collapsed="false"/>
    <row r="1046039" customFormat="false" ht="12.8" hidden="false" customHeight="true" outlineLevel="0" collapsed="false"/>
    <row r="1046040" customFormat="false" ht="12.8" hidden="false" customHeight="true" outlineLevel="0" collapsed="false"/>
    <row r="1046041" customFormat="false" ht="12.8" hidden="false" customHeight="true" outlineLevel="0" collapsed="false"/>
    <row r="1046042" customFormat="false" ht="12.8" hidden="false" customHeight="true" outlineLevel="0" collapsed="false"/>
    <row r="1046043" customFormat="false" ht="12.8" hidden="false" customHeight="true" outlineLevel="0" collapsed="false"/>
    <row r="1046044" customFormat="false" ht="12.8" hidden="false" customHeight="true" outlineLevel="0" collapsed="false"/>
    <row r="1046045" customFormat="false" ht="12.8" hidden="false" customHeight="true" outlineLevel="0" collapsed="false"/>
    <row r="1046046" customFormat="false" ht="12.8" hidden="false" customHeight="true" outlineLevel="0" collapsed="false"/>
    <row r="1046047" customFormat="false" ht="12.8" hidden="false" customHeight="true" outlineLevel="0" collapsed="false"/>
    <row r="1046048" customFormat="false" ht="12.8" hidden="false" customHeight="true" outlineLevel="0" collapsed="false"/>
    <row r="1046049" customFormat="false" ht="12.8" hidden="false" customHeight="true" outlineLevel="0" collapsed="false"/>
    <row r="1046050" customFormat="false" ht="12.8" hidden="false" customHeight="true" outlineLevel="0" collapsed="false"/>
    <row r="1046051" customFormat="false" ht="12.8" hidden="false" customHeight="true" outlineLevel="0" collapsed="false"/>
    <row r="1046052" customFormat="false" ht="12.8" hidden="false" customHeight="true" outlineLevel="0" collapsed="false"/>
    <row r="1046053" customFormat="false" ht="12.8" hidden="false" customHeight="true" outlineLevel="0" collapsed="false"/>
    <row r="1046054" customFormat="false" ht="12.8" hidden="false" customHeight="true" outlineLevel="0" collapsed="false"/>
    <row r="1046055" customFormat="false" ht="12.8" hidden="false" customHeight="true" outlineLevel="0" collapsed="false"/>
    <row r="1046056" customFormat="false" ht="12.8" hidden="false" customHeight="true" outlineLevel="0" collapsed="false"/>
    <row r="1046057" customFormat="false" ht="12.8" hidden="false" customHeight="true" outlineLevel="0" collapsed="false"/>
    <row r="1046058" customFormat="false" ht="12.8" hidden="false" customHeight="true" outlineLevel="0" collapsed="false"/>
    <row r="1046059" customFormat="false" ht="12.8" hidden="false" customHeight="true" outlineLevel="0" collapsed="false"/>
    <row r="1046060" customFormat="false" ht="12.8" hidden="false" customHeight="true" outlineLevel="0" collapsed="false"/>
    <row r="1046061" customFormat="false" ht="12.8" hidden="false" customHeight="true" outlineLevel="0" collapsed="false"/>
    <row r="1046062" customFormat="false" ht="12.8" hidden="false" customHeight="true" outlineLevel="0" collapsed="false"/>
    <row r="1046063" customFormat="false" ht="12.8" hidden="false" customHeight="true" outlineLevel="0" collapsed="false"/>
    <row r="1046064" customFormat="false" ht="12.8" hidden="false" customHeight="true" outlineLevel="0" collapsed="false"/>
    <row r="1046065" customFormat="false" ht="12.8" hidden="false" customHeight="true" outlineLevel="0" collapsed="false"/>
    <row r="1046066" customFormat="false" ht="12.8" hidden="false" customHeight="true" outlineLevel="0" collapsed="false"/>
    <row r="1046067" customFormat="false" ht="12.8" hidden="false" customHeight="true" outlineLevel="0" collapsed="false"/>
    <row r="1046068" customFormat="false" ht="12.8" hidden="false" customHeight="true" outlineLevel="0" collapsed="false"/>
    <row r="1046069" customFormat="false" ht="12.8" hidden="false" customHeight="true" outlineLevel="0" collapsed="false"/>
    <row r="1046070" customFormat="false" ht="12.8" hidden="false" customHeight="true" outlineLevel="0" collapsed="false"/>
    <row r="1046071" customFormat="false" ht="12.8" hidden="false" customHeight="true" outlineLevel="0" collapsed="false"/>
    <row r="1046072" customFormat="false" ht="12.8" hidden="false" customHeight="true" outlineLevel="0" collapsed="false"/>
    <row r="1046073" customFormat="false" ht="12.8" hidden="false" customHeight="true" outlineLevel="0" collapsed="false"/>
    <row r="1046074" customFormat="false" ht="12.8" hidden="false" customHeight="true" outlineLevel="0" collapsed="false"/>
    <row r="1046075" customFormat="false" ht="12.8" hidden="false" customHeight="true" outlineLevel="0" collapsed="false"/>
    <row r="1046076" customFormat="false" ht="12.8" hidden="false" customHeight="true" outlineLevel="0" collapsed="false"/>
    <row r="1046077" customFormat="false" ht="12.8" hidden="false" customHeight="true" outlineLevel="0" collapsed="false"/>
    <row r="1046078" customFormat="false" ht="12.8" hidden="false" customHeight="true" outlineLevel="0" collapsed="false"/>
    <row r="1046079" customFormat="false" ht="12.8" hidden="false" customHeight="true" outlineLevel="0" collapsed="false"/>
    <row r="1046080" customFormat="false" ht="12.8" hidden="false" customHeight="true" outlineLevel="0" collapsed="false"/>
    <row r="1046081" customFormat="false" ht="12.8" hidden="false" customHeight="true" outlineLevel="0" collapsed="false"/>
    <row r="1046082" customFormat="false" ht="12.8" hidden="false" customHeight="true" outlineLevel="0" collapsed="false"/>
    <row r="1046083" customFormat="false" ht="12.8" hidden="false" customHeight="true" outlineLevel="0" collapsed="false"/>
    <row r="1046084" customFormat="false" ht="12.8" hidden="false" customHeight="true" outlineLevel="0" collapsed="false"/>
    <row r="1046085" customFormat="false" ht="12.8" hidden="false" customHeight="true" outlineLevel="0" collapsed="false"/>
    <row r="1046086" customFormat="false" ht="12.8" hidden="false" customHeight="true" outlineLevel="0" collapsed="false"/>
    <row r="1046087" customFormat="false" ht="12.8" hidden="false" customHeight="true" outlineLevel="0" collapsed="false"/>
    <row r="1046088" customFormat="false" ht="12.8" hidden="false" customHeight="true" outlineLevel="0" collapsed="false"/>
    <row r="1046089" customFormat="false" ht="12.8" hidden="false" customHeight="true" outlineLevel="0" collapsed="false"/>
    <row r="1046090" customFormat="false" ht="12.8" hidden="false" customHeight="true" outlineLevel="0" collapsed="false"/>
    <row r="1046091" customFormat="false" ht="12.8" hidden="false" customHeight="true" outlineLevel="0" collapsed="false"/>
    <row r="1046092" customFormat="false" ht="12.8" hidden="false" customHeight="true" outlineLevel="0" collapsed="false"/>
    <row r="1046093" customFormat="false" ht="12.8" hidden="false" customHeight="true" outlineLevel="0" collapsed="false"/>
    <row r="1046094" customFormat="false" ht="12.8" hidden="false" customHeight="true" outlineLevel="0" collapsed="false"/>
    <row r="1046095" customFormat="false" ht="12.8" hidden="false" customHeight="true" outlineLevel="0" collapsed="false"/>
    <row r="1046096" customFormat="false" ht="12.8" hidden="false" customHeight="true" outlineLevel="0" collapsed="false"/>
    <row r="1046097" customFormat="false" ht="12.8" hidden="false" customHeight="true" outlineLevel="0" collapsed="false"/>
    <row r="1046098" customFormat="false" ht="12.8" hidden="false" customHeight="true" outlineLevel="0" collapsed="false"/>
    <row r="1046099" customFormat="false" ht="12.8" hidden="false" customHeight="true" outlineLevel="0" collapsed="false"/>
    <row r="1046100" customFormat="false" ht="12.8" hidden="false" customHeight="true" outlineLevel="0" collapsed="false"/>
    <row r="1046101" customFormat="false" ht="12.8" hidden="false" customHeight="true" outlineLevel="0" collapsed="false"/>
    <row r="1046102" customFormat="false" ht="12.8" hidden="false" customHeight="true" outlineLevel="0" collapsed="false"/>
    <row r="1046103" customFormat="false" ht="12.8" hidden="false" customHeight="true" outlineLevel="0" collapsed="false"/>
    <row r="1046104" customFormat="false" ht="12.8" hidden="false" customHeight="true" outlineLevel="0" collapsed="false"/>
    <row r="1046105" customFormat="false" ht="12.8" hidden="false" customHeight="true" outlineLevel="0" collapsed="false"/>
    <row r="1046106" customFormat="false" ht="12.8" hidden="false" customHeight="true" outlineLevel="0" collapsed="false"/>
    <row r="1046107" customFormat="false" ht="12.8" hidden="false" customHeight="true" outlineLevel="0" collapsed="false"/>
    <row r="1046108" customFormat="false" ht="12.8" hidden="false" customHeight="true" outlineLevel="0" collapsed="false"/>
    <row r="1046109" customFormat="false" ht="12.8" hidden="false" customHeight="true" outlineLevel="0" collapsed="false"/>
    <row r="1046110" customFormat="false" ht="12.8" hidden="false" customHeight="true" outlineLevel="0" collapsed="false"/>
    <row r="1046111" customFormat="false" ht="12.8" hidden="false" customHeight="true" outlineLevel="0" collapsed="false"/>
    <row r="1046112" customFormat="false" ht="12.8" hidden="false" customHeight="true" outlineLevel="0" collapsed="false"/>
    <row r="1046113" customFormat="false" ht="12.8" hidden="false" customHeight="true" outlineLevel="0" collapsed="false"/>
    <row r="1046114" customFormat="false" ht="12.8" hidden="false" customHeight="true" outlineLevel="0" collapsed="false"/>
    <row r="1046115" customFormat="false" ht="12.8" hidden="false" customHeight="true" outlineLevel="0" collapsed="false"/>
    <row r="1046116" customFormat="false" ht="12.8" hidden="false" customHeight="true" outlineLevel="0" collapsed="false"/>
    <row r="1046117" customFormat="false" ht="12.8" hidden="false" customHeight="true" outlineLevel="0" collapsed="false"/>
    <row r="1046118" customFormat="false" ht="12.8" hidden="false" customHeight="true" outlineLevel="0" collapsed="false"/>
    <row r="1046119" customFormat="false" ht="12.8" hidden="false" customHeight="true" outlineLevel="0" collapsed="false"/>
    <row r="1046120" customFormat="false" ht="12.8" hidden="false" customHeight="true" outlineLevel="0" collapsed="false"/>
    <row r="1046121" customFormat="false" ht="12.8" hidden="false" customHeight="true" outlineLevel="0" collapsed="false"/>
    <row r="1046122" customFormat="false" ht="12.8" hidden="false" customHeight="true" outlineLevel="0" collapsed="false"/>
    <row r="1046123" customFormat="false" ht="12.8" hidden="false" customHeight="true" outlineLevel="0" collapsed="false"/>
    <row r="1046124" customFormat="false" ht="12.8" hidden="false" customHeight="true" outlineLevel="0" collapsed="false"/>
    <row r="1046125" customFormat="false" ht="12.8" hidden="false" customHeight="true" outlineLevel="0" collapsed="false"/>
    <row r="1046126" customFormat="false" ht="12.8" hidden="false" customHeight="true" outlineLevel="0" collapsed="false"/>
    <row r="1046127" customFormat="false" ht="12.8" hidden="false" customHeight="true" outlineLevel="0" collapsed="false"/>
    <row r="1046128" customFormat="false" ht="12.8" hidden="false" customHeight="true" outlineLevel="0" collapsed="false"/>
    <row r="1046129" customFormat="false" ht="12.8" hidden="false" customHeight="true" outlineLevel="0" collapsed="false"/>
    <row r="1046130" customFormat="false" ht="12.8" hidden="false" customHeight="true" outlineLevel="0" collapsed="false"/>
    <row r="1046131" customFormat="false" ht="12.8" hidden="false" customHeight="true" outlineLevel="0" collapsed="false"/>
    <row r="1046132" customFormat="false" ht="12.8" hidden="false" customHeight="true" outlineLevel="0" collapsed="false"/>
    <row r="1046133" customFormat="false" ht="12.8" hidden="false" customHeight="true" outlineLevel="0" collapsed="false"/>
    <row r="1046134" customFormat="false" ht="12.8" hidden="false" customHeight="true" outlineLevel="0" collapsed="false"/>
    <row r="1046135" customFormat="false" ht="12.8" hidden="false" customHeight="true" outlineLevel="0" collapsed="false"/>
    <row r="1046136" customFormat="false" ht="12.8" hidden="false" customHeight="true" outlineLevel="0" collapsed="false"/>
    <row r="1046137" customFormat="false" ht="12.8" hidden="false" customHeight="true" outlineLevel="0" collapsed="false"/>
    <row r="1046138" customFormat="false" ht="12.8" hidden="false" customHeight="true" outlineLevel="0" collapsed="false"/>
    <row r="1046139" customFormat="false" ht="12.8" hidden="false" customHeight="true" outlineLevel="0" collapsed="false"/>
    <row r="1046140" customFormat="false" ht="12.8" hidden="false" customHeight="true" outlineLevel="0" collapsed="false"/>
    <row r="1046141" customFormat="false" ht="12.8" hidden="false" customHeight="true" outlineLevel="0" collapsed="false"/>
    <row r="1046142" customFormat="false" ht="12.8" hidden="false" customHeight="true" outlineLevel="0" collapsed="false"/>
    <row r="1046143" customFormat="false" ht="12.8" hidden="false" customHeight="true" outlineLevel="0" collapsed="false"/>
    <row r="1046144" customFormat="false" ht="12.8" hidden="false" customHeight="true" outlineLevel="0" collapsed="false"/>
    <row r="1046145" customFormat="false" ht="12.8" hidden="false" customHeight="true" outlineLevel="0" collapsed="false"/>
    <row r="1046146" customFormat="false" ht="12.8" hidden="false" customHeight="true" outlineLevel="0" collapsed="false"/>
    <row r="1046147" customFormat="false" ht="12.8" hidden="false" customHeight="true" outlineLevel="0" collapsed="false"/>
    <row r="1046148" customFormat="false" ht="12.8" hidden="false" customHeight="true" outlineLevel="0" collapsed="false"/>
    <row r="1046149" customFormat="false" ht="12.8" hidden="false" customHeight="true" outlineLevel="0" collapsed="false"/>
    <row r="1046150" customFormat="false" ht="12.8" hidden="false" customHeight="true" outlineLevel="0" collapsed="false"/>
    <row r="1046151" customFormat="false" ht="12.8" hidden="false" customHeight="true" outlineLevel="0" collapsed="false"/>
    <row r="1046152" customFormat="false" ht="12.8" hidden="false" customHeight="true" outlineLevel="0" collapsed="false"/>
    <row r="1046153" customFormat="false" ht="12.8" hidden="false" customHeight="true" outlineLevel="0" collapsed="false"/>
    <row r="1046154" customFormat="false" ht="12.8" hidden="false" customHeight="true" outlineLevel="0" collapsed="false"/>
    <row r="1046155" customFormat="false" ht="12.8" hidden="false" customHeight="true" outlineLevel="0" collapsed="false"/>
    <row r="1046156" customFormat="false" ht="12.8" hidden="false" customHeight="true" outlineLevel="0" collapsed="false"/>
    <row r="1046157" customFormat="false" ht="12.8" hidden="false" customHeight="true" outlineLevel="0" collapsed="false"/>
    <row r="1046158" customFormat="false" ht="12.8" hidden="false" customHeight="true" outlineLevel="0" collapsed="false"/>
    <row r="1046159" customFormat="false" ht="12.8" hidden="false" customHeight="true" outlineLevel="0" collapsed="false"/>
    <row r="1046160" customFormat="false" ht="12.8" hidden="false" customHeight="true" outlineLevel="0" collapsed="false"/>
    <row r="1046161" customFormat="false" ht="12.8" hidden="false" customHeight="true" outlineLevel="0" collapsed="false"/>
    <row r="1046162" customFormat="false" ht="12.8" hidden="false" customHeight="true" outlineLevel="0" collapsed="false"/>
    <row r="1046163" customFormat="false" ht="12.8" hidden="false" customHeight="true" outlineLevel="0" collapsed="false"/>
    <row r="1046164" customFormat="false" ht="12.8" hidden="false" customHeight="true" outlineLevel="0" collapsed="false"/>
    <row r="1046165" customFormat="false" ht="12.8" hidden="false" customHeight="true" outlineLevel="0" collapsed="false"/>
    <row r="1046166" customFormat="false" ht="12.8" hidden="false" customHeight="true" outlineLevel="0" collapsed="false"/>
    <row r="1046167" customFormat="false" ht="12.8" hidden="false" customHeight="true" outlineLevel="0" collapsed="false"/>
    <row r="1046168" customFormat="false" ht="12.8" hidden="false" customHeight="true" outlineLevel="0" collapsed="false"/>
    <row r="1046169" customFormat="false" ht="12.8" hidden="false" customHeight="true" outlineLevel="0" collapsed="false"/>
    <row r="1046170" customFormat="false" ht="12.8" hidden="false" customHeight="true" outlineLevel="0" collapsed="false"/>
    <row r="1046171" customFormat="false" ht="12.8" hidden="false" customHeight="true" outlineLevel="0" collapsed="false"/>
    <row r="1046172" customFormat="false" ht="12.8" hidden="false" customHeight="true" outlineLevel="0" collapsed="false"/>
    <row r="1046173" customFormat="false" ht="12.8" hidden="false" customHeight="true" outlineLevel="0" collapsed="false"/>
    <row r="1046174" customFormat="false" ht="12.8" hidden="false" customHeight="true" outlineLevel="0" collapsed="false"/>
    <row r="1046175" customFormat="false" ht="12.8" hidden="false" customHeight="true" outlineLevel="0" collapsed="false"/>
    <row r="1046176" customFormat="false" ht="12.8" hidden="false" customHeight="true" outlineLevel="0" collapsed="false"/>
    <row r="1046177" customFormat="false" ht="12.8" hidden="false" customHeight="true" outlineLevel="0" collapsed="false"/>
    <row r="1046178" customFormat="false" ht="12.8" hidden="false" customHeight="true" outlineLevel="0" collapsed="false"/>
    <row r="1046179" customFormat="false" ht="12.8" hidden="false" customHeight="true" outlineLevel="0" collapsed="false"/>
    <row r="1046180" customFormat="false" ht="12.8" hidden="false" customHeight="true" outlineLevel="0" collapsed="false"/>
    <row r="1046181" customFormat="false" ht="12.8" hidden="false" customHeight="true" outlineLevel="0" collapsed="false"/>
    <row r="1046182" customFormat="false" ht="12.8" hidden="false" customHeight="true" outlineLevel="0" collapsed="false"/>
    <row r="1046183" customFormat="false" ht="12.8" hidden="false" customHeight="true" outlineLevel="0" collapsed="false"/>
    <row r="1046184" customFormat="false" ht="12.8" hidden="false" customHeight="true" outlineLevel="0" collapsed="false"/>
    <row r="1046185" customFormat="false" ht="12.8" hidden="false" customHeight="true" outlineLevel="0" collapsed="false"/>
    <row r="1046186" customFormat="false" ht="12.8" hidden="false" customHeight="true" outlineLevel="0" collapsed="false"/>
    <row r="1046187" customFormat="false" ht="12.8" hidden="false" customHeight="true" outlineLevel="0" collapsed="false"/>
    <row r="1046188" customFormat="false" ht="12.8" hidden="false" customHeight="true" outlineLevel="0" collapsed="false"/>
    <row r="1046189" customFormat="false" ht="12.8" hidden="false" customHeight="true" outlineLevel="0" collapsed="false"/>
    <row r="1046190" customFormat="false" ht="12.8" hidden="false" customHeight="true" outlineLevel="0" collapsed="false"/>
    <row r="1046191" customFormat="false" ht="12.8" hidden="false" customHeight="true" outlineLevel="0" collapsed="false"/>
    <row r="1046192" customFormat="false" ht="12.8" hidden="false" customHeight="true" outlineLevel="0" collapsed="false"/>
    <row r="1046193" customFormat="false" ht="12.8" hidden="false" customHeight="true" outlineLevel="0" collapsed="false"/>
    <row r="1046194" customFormat="false" ht="12.8" hidden="false" customHeight="true" outlineLevel="0" collapsed="false"/>
    <row r="1046195" customFormat="false" ht="12.8" hidden="false" customHeight="true" outlineLevel="0" collapsed="false"/>
    <row r="1046196" customFormat="false" ht="12.8" hidden="false" customHeight="true" outlineLevel="0" collapsed="false"/>
    <row r="1046197" customFormat="false" ht="12.8" hidden="false" customHeight="true" outlineLevel="0" collapsed="false"/>
    <row r="1046198" customFormat="false" ht="12.8" hidden="false" customHeight="true" outlineLevel="0" collapsed="false"/>
    <row r="1046199" customFormat="false" ht="12.8" hidden="false" customHeight="true" outlineLevel="0" collapsed="false"/>
    <row r="1046200" customFormat="false" ht="12.8" hidden="false" customHeight="true" outlineLevel="0" collapsed="false"/>
    <row r="1046201" customFormat="false" ht="12.8" hidden="false" customHeight="true" outlineLevel="0" collapsed="false"/>
    <row r="1046202" customFormat="false" ht="12.8" hidden="false" customHeight="true" outlineLevel="0" collapsed="false"/>
    <row r="1046203" customFormat="false" ht="12.8" hidden="false" customHeight="true" outlineLevel="0" collapsed="false"/>
    <row r="1046204" customFormat="false" ht="12.8" hidden="false" customHeight="true" outlineLevel="0" collapsed="false"/>
    <row r="1046205" customFormat="false" ht="12.8" hidden="false" customHeight="true" outlineLevel="0" collapsed="false"/>
    <row r="1046206" customFormat="false" ht="12.8" hidden="false" customHeight="true" outlineLevel="0" collapsed="false"/>
    <row r="1046207" customFormat="false" ht="12.8" hidden="false" customHeight="true" outlineLevel="0" collapsed="false"/>
    <row r="1046208" customFormat="false" ht="12.8" hidden="false" customHeight="true" outlineLevel="0" collapsed="false"/>
    <row r="1046209" customFormat="false" ht="12.8" hidden="false" customHeight="true" outlineLevel="0" collapsed="false"/>
    <row r="1046210" customFormat="false" ht="12.8" hidden="false" customHeight="true" outlineLevel="0" collapsed="false"/>
    <row r="1046211" customFormat="false" ht="12.8" hidden="false" customHeight="true" outlineLevel="0" collapsed="false"/>
    <row r="1046212" customFormat="false" ht="12.8" hidden="false" customHeight="true" outlineLevel="0" collapsed="false"/>
    <row r="1046213" customFormat="false" ht="12.8" hidden="false" customHeight="true" outlineLevel="0" collapsed="false"/>
    <row r="1046214" customFormat="false" ht="12.8" hidden="false" customHeight="true" outlineLevel="0" collapsed="false"/>
    <row r="1046215" customFormat="false" ht="12.8" hidden="false" customHeight="true" outlineLevel="0" collapsed="false"/>
    <row r="1046216" customFormat="false" ht="12.8" hidden="false" customHeight="true" outlineLevel="0" collapsed="false"/>
    <row r="1046217" customFormat="false" ht="12.8" hidden="false" customHeight="true" outlineLevel="0" collapsed="false"/>
    <row r="1046218" customFormat="false" ht="12.8" hidden="false" customHeight="true" outlineLevel="0" collapsed="false"/>
    <row r="1046219" customFormat="false" ht="12.8" hidden="false" customHeight="true" outlineLevel="0" collapsed="false"/>
    <row r="1046220" customFormat="false" ht="12.8" hidden="false" customHeight="true" outlineLevel="0" collapsed="false"/>
    <row r="1046221" customFormat="false" ht="12.8" hidden="false" customHeight="true" outlineLevel="0" collapsed="false"/>
    <row r="1046222" customFormat="false" ht="12.8" hidden="false" customHeight="true" outlineLevel="0" collapsed="false"/>
    <row r="1046223" customFormat="false" ht="12.8" hidden="false" customHeight="true" outlineLevel="0" collapsed="false"/>
    <row r="1046224" customFormat="false" ht="12.8" hidden="false" customHeight="true" outlineLevel="0" collapsed="false"/>
    <row r="1046225" customFormat="false" ht="12.8" hidden="false" customHeight="true" outlineLevel="0" collapsed="false"/>
    <row r="1046226" customFormat="false" ht="12.8" hidden="false" customHeight="true" outlineLevel="0" collapsed="false"/>
    <row r="1046227" customFormat="false" ht="12.8" hidden="false" customHeight="true" outlineLevel="0" collapsed="false"/>
    <row r="1046228" customFormat="false" ht="12.8" hidden="false" customHeight="true" outlineLevel="0" collapsed="false"/>
    <row r="1046229" customFormat="false" ht="12.8" hidden="false" customHeight="true" outlineLevel="0" collapsed="false"/>
    <row r="1046230" customFormat="false" ht="12.8" hidden="false" customHeight="true" outlineLevel="0" collapsed="false"/>
    <row r="1046231" customFormat="false" ht="12.8" hidden="false" customHeight="true" outlineLevel="0" collapsed="false"/>
    <row r="1046232" customFormat="false" ht="12.8" hidden="false" customHeight="true" outlineLevel="0" collapsed="false"/>
    <row r="1046233" customFormat="false" ht="12.8" hidden="false" customHeight="true" outlineLevel="0" collapsed="false"/>
    <row r="1046234" customFormat="false" ht="12.8" hidden="false" customHeight="true" outlineLevel="0" collapsed="false"/>
    <row r="1046235" customFormat="false" ht="12.8" hidden="false" customHeight="true" outlineLevel="0" collapsed="false"/>
    <row r="1046236" customFormat="false" ht="12.8" hidden="false" customHeight="true" outlineLevel="0" collapsed="false"/>
    <row r="1046237" customFormat="false" ht="12.8" hidden="false" customHeight="true" outlineLevel="0" collapsed="false"/>
    <row r="1046238" customFormat="false" ht="12.8" hidden="false" customHeight="true" outlineLevel="0" collapsed="false"/>
    <row r="1046239" customFormat="false" ht="12.8" hidden="false" customHeight="true" outlineLevel="0" collapsed="false"/>
    <row r="1046240" customFormat="false" ht="12.8" hidden="false" customHeight="true" outlineLevel="0" collapsed="false"/>
    <row r="1046241" customFormat="false" ht="12.8" hidden="false" customHeight="true" outlineLevel="0" collapsed="false"/>
    <row r="1046242" customFormat="false" ht="12.8" hidden="false" customHeight="true" outlineLevel="0" collapsed="false"/>
    <row r="1046243" customFormat="false" ht="12.8" hidden="false" customHeight="true" outlineLevel="0" collapsed="false"/>
    <row r="1046244" customFormat="false" ht="12.8" hidden="false" customHeight="true" outlineLevel="0" collapsed="false"/>
    <row r="1046245" customFormat="false" ht="12.8" hidden="false" customHeight="true" outlineLevel="0" collapsed="false"/>
    <row r="1046246" customFormat="false" ht="12.8" hidden="false" customHeight="true" outlineLevel="0" collapsed="false"/>
    <row r="1046247" customFormat="false" ht="12.8" hidden="false" customHeight="true" outlineLevel="0" collapsed="false"/>
    <row r="1046248" customFormat="false" ht="12.8" hidden="false" customHeight="true" outlineLevel="0" collapsed="false"/>
    <row r="1046249" customFormat="false" ht="12.8" hidden="false" customHeight="true" outlineLevel="0" collapsed="false"/>
    <row r="1046250" customFormat="false" ht="12.8" hidden="false" customHeight="true" outlineLevel="0" collapsed="false"/>
    <row r="1046251" customFormat="false" ht="12.8" hidden="false" customHeight="true" outlineLevel="0" collapsed="false"/>
    <row r="1046252" customFormat="false" ht="12.8" hidden="false" customHeight="true" outlineLevel="0" collapsed="false"/>
    <row r="1046253" customFormat="false" ht="12.8" hidden="false" customHeight="true" outlineLevel="0" collapsed="false"/>
    <row r="1046254" customFormat="false" ht="12.8" hidden="false" customHeight="true" outlineLevel="0" collapsed="false"/>
    <row r="1046255" customFormat="false" ht="12.8" hidden="false" customHeight="true" outlineLevel="0" collapsed="false"/>
    <row r="1046256" customFormat="false" ht="12.8" hidden="false" customHeight="true" outlineLevel="0" collapsed="false"/>
    <row r="1046257" customFormat="false" ht="12.8" hidden="false" customHeight="true" outlineLevel="0" collapsed="false"/>
    <row r="1046258" customFormat="false" ht="12.8" hidden="false" customHeight="true" outlineLevel="0" collapsed="false"/>
    <row r="1046259" customFormat="false" ht="12.8" hidden="false" customHeight="true" outlineLevel="0" collapsed="false"/>
    <row r="1046260" customFormat="false" ht="12.8" hidden="false" customHeight="true" outlineLevel="0" collapsed="false"/>
    <row r="1046261" customFormat="false" ht="12.8" hidden="false" customHeight="true" outlineLevel="0" collapsed="false"/>
    <row r="1046262" customFormat="false" ht="12.8" hidden="false" customHeight="true" outlineLevel="0" collapsed="false"/>
    <row r="1046263" customFormat="false" ht="12.8" hidden="false" customHeight="true" outlineLevel="0" collapsed="false"/>
    <row r="1046264" customFormat="false" ht="12.8" hidden="false" customHeight="true" outlineLevel="0" collapsed="false"/>
    <row r="1046265" customFormat="false" ht="12.8" hidden="false" customHeight="true" outlineLevel="0" collapsed="false"/>
    <row r="1046266" customFormat="false" ht="12.8" hidden="false" customHeight="true" outlineLevel="0" collapsed="false"/>
    <row r="1046267" customFormat="false" ht="12.8" hidden="false" customHeight="true" outlineLevel="0" collapsed="false"/>
    <row r="1046268" customFormat="false" ht="12.8" hidden="false" customHeight="true" outlineLevel="0" collapsed="false"/>
    <row r="1046269" customFormat="false" ht="12.8" hidden="false" customHeight="true" outlineLevel="0" collapsed="false"/>
    <row r="1046270" customFormat="false" ht="12.8" hidden="false" customHeight="true" outlineLevel="0" collapsed="false"/>
    <row r="1046271" customFormat="false" ht="12.8" hidden="false" customHeight="true" outlineLevel="0" collapsed="false"/>
    <row r="1046272" customFormat="false" ht="12.8" hidden="false" customHeight="true" outlineLevel="0" collapsed="false"/>
    <row r="1046273" customFormat="false" ht="12.8" hidden="false" customHeight="true" outlineLevel="0" collapsed="false"/>
    <row r="1046274" customFormat="false" ht="12.8" hidden="false" customHeight="true" outlineLevel="0" collapsed="false"/>
    <row r="1046275" customFormat="false" ht="12.8" hidden="false" customHeight="true" outlineLevel="0" collapsed="false"/>
    <row r="1046276" customFormat="false" ht="12.8" hidden="false" customHeight="true" outlineLevel="0" collapsed="false"/>
    <row r="1046277" customFormat="false" ht="12.8" hidden="false" customHeight="true" outlineLevel="0" collapsed="false"/>
    <row r="1046278" customFormat="false" ht="12.8" hidden="false" customHeight="true" outlineLevel="0" collapsed="false"/>
    <row r="1046279" customFormat="false" ht="12.8" hidden="false" customHeight="true" outlineLevel="0" collapsed="false"/>
    <row r="1046280" customFormat="false" ht="12.8" hidden="false" customHeight="true" outlineLevel="0" collapsed="false"/>
    <row r="1046281" customFormat="false" ht="12.8" hidden="false" customHeight="true" outlineLevel="0" collapsed="false"/>
    <row r="1046282" customFormat="false" ht="12.8" hidden="false" customHeight="true" outlineLevel="0" collapsed="false"/>
    <row r="1046283" customFormat="false" ht="12.8" hidden="false" customHeight="true" outlineLevel="0" collapsed="false"/>
    <row r="1046284" customFormat="false" ht="12.8" hidden="false" customHeight="true" outlineLevel="0" collapsed="false"/>
    <row r="1046285" customFormat="false" ht="12.8" hidden="false" customHeight="true" outlineLevel="0" collapsed="false"/>
    <row r="1046286" customFormat="false" ht="12.8" hidden="false" customHeight="true" outlineLevel="0" collapsed="false"/>
    <row r="1046287" customFormat="false" ht="12.8" hidden="false" customHeight="true" outlineLevel="0" collapsed="false"/>
    <row r="1046288" customFormat="false" ht="12.8" hidden="false" customHeight="true" outlineLevel="0" collapsed="false"/>
    <row r="1046289" customFormat="false" ht="12.8" hidden="false" customHeight="true" outlineLevel="0" collapsed="false"/>
    <row r="1046290" customFormat="false" ht="12.8" hidden="false" customHeight="true" outlineLevel="0" collapsed="false"/>
    <row r="1046291" customFormat="false" ht="12.8" hidden="false" customHeight="true" outlineLevel="0" collapsed="false"/>
    <row r="1046292" customFormat="false" ht="12.8" hidden="false" customHeight="true" outlineLevel="0" collapsed="false"/>
    <row r="1046293" customFormat="false" ht="12.8" hidden="false" customHeight="true" outlineLevel="0" collapsed="false"/>
    <row r="1046294" customFormat="false" ht="12.8" hidden="false" customHeight="true" outlineLevel="0" collapsed="false"/>
    <row r="1046295" customFormat="false" ht="12.8" hidden="false" customHeight="true" outlineLevel="0" collapsed="false"/>
    <row r="1046296" customFormat="false" ht="12.8" hidden="false" customHeight="true" outlineLevel="0" collapsed="false"/>
    <row r="1046297" customFormat="false" ht="12.8" hidden="false" customHeight="true" outlineLevel="0" collapsed="false"/>
    <row r="1046298" customFormat="false" ht="12.8" hidden="false" customHeight="true" outlineLevel="0" collapsed="false"/>
    <row r="1046299" customFormat="false" ht="12.8" hidden="false" customHeight="true" outlineLevel="0" collapsed="false"/>
    <row r="1046300" customFormat="false" ht="12.8" hidden="false" customHeight="true" outlineLevel="0" collapsed="false"/>
    <row r="1046301" customFormat="false" ht="12.8" hidden="false" customHeight="true" outlineLevel="0" collapsed="false"/>
    <row r="1046302" customFormat="false" ht="12.8" hidden="false" customHeight="true" outlineLevel="0" collapsed="false"/>
    <row r="1046303" customFormat="false" ht="12.8" hidden="false" customHeight="true" outlineLevel="0" collapsed="false"/>
    <row r="1046304" customFormat="false" ht="12.8" hidden="false" customHeight="true" outlineLevel="0" collapsed="false"/>
    <row r="1046305" customFormat="false" ht="12.8" hidden="false" customHeight="true" outlineLevel="0" collapsed="false"/>
    <row r="1046306" customFormat="false" ht="12.8" hidden="false" customHeight="true" outlineLevel="0" collapsed="false"/>
    <row r="1046307" customFormat="false" ht="12.8" hidden="false" customHeight="true" outlineLevel="0" collapsed="false"/>
    <row r="1046308" customFormat="false" ht="12.8" hidden="false" customHeight="true" outlineLevel="0" collapsed="false"/>
    <row r="1046309" customFormat="false" ht="12.8" hidden="false" customHeight="true" outlineLevel="0" collapsed="false"/>
    <row r="1046310" customFormat="false" ht="12.8" hidden="false" customHeight="true" outlineLevel="0" collapsed="false"/>
    <row r="1046311" customFormat="false" ht="12.8" hidden="false" customHeight="true" outlineLevel="0" collapsed="false"/>
    <row r="1046312" customFormat="false" ht="12.8" hidden="false" customHeight="true" outlineLevel="0" collapsed="false"/>
    <row r="1046313" customFormat="false" ht="12.8" hidden="false" customHeight="true" outlineLevel="0" collapsed="false"/>
    <row r="1046314" customFormat="false" ht="12.8" hidden="false" customHeight="true" outlineLevel="0" collapsed="false"/>
    <row r="1046315" customFormat="false" ht="12.8" hidden="false" customHeight="true" outlineLevel="0" collapsed="false"/>
    <row r="1046316" customFormat="false" ht="12.8" hidden="false" customHeight="true" outlineLevel="0" collapsed="false"/>
    <row r="1046317" customFormat="false" ht="12.8" hidden="false" customHeight="true" outlineLevel="0" collapsed="false"/>
    <row r="1046318" customFormat="false" ht="12.8" hidden="false" customHeight="true" outlineLevel="0" collapsed="false"/>
    <row r="1046319" customFormat="false" ht="12.8" hidden="false" customHeight="true" outlineLevel="0" collapsed="false"/>
    <row r="1046320" customFormat="false" ht="12.8" hidden="false" customHeight="true" outlineLevel="0" collapsed="false"/>
    <row r="1046321" customFormat="false" ht="12.8" hidden="false" customHeight="true" outlineLevel="0" collapsed="false"/>
    <row r="1046322" customFormat="false" ht="12.8" hidden="false" customHeight="true" outlineLevel="0" collapsed="false"/>
    <row r="1046323" customFormat="false" ht="12.8" hidden="false" customHeight="true" outlineLevel="0" collapsed="false"/>
    <row r="1046324" customFormat="false" ht="12.8" hidden="false" customHeight="true" outlineLevel="0" collapsed="false"/>
    <row r="1046325" customFormat="false" ht="12.8" hidden="false" customHeight="true" outlineLevel="0" collapsed="false"/>
    <row r="1046326" customFormat="false" ht="12.8" hidden="false" customHeight="true" outlineLevel="0" collapsed="false"/>
    <row r="1046327" customFormat="false" ht="12.8" hidden="false" customHeight="true" outlineLevel="0" collapsed="false"/>
    <row r="1046328" customFormat="false" ht="12.8" hidden="false" customHeight="true" outlineLevel="0" collapsed="false"/>
    <row r="1046329" customFormat="false" ht="12.8" hidden="false" customHeight="true" outlineLevel="0" collapsed="false"/>
    <row r="1046330" customFormat="false" ht="12.8" hidden="false" customHeight="true" outlineLevel="0" collapsed="false"/>
    <row r="1046331" customFormat="false" ht="12.8" hidden="false" customHeight="true" outlineLevel="0" collapsed="false"/>
    <row r="1046332" customFormat="false" ht="12.8" hidden="false" customHeight="true" outlineLevel="0" collapsed="false"/>
    <row r="1046333" customFormat="false" ht="12.8" hidden="false" customHeight="true" outlineLevel="0" collapsed="false"/>
    <row r="1046334" customFormat="false" ht="12.8" hidden="false" customHeight="true" outlineLevel="0" collapsed="false"/>
    <row r="1046335" customFormat="false" ht="12.8" hidden="false" customHeight="true" outlineLevel="0" collapsed="false"/>
    <row r="1046336" customFormat="false" ht="12.8" hidden="false" customHeight="true" outlineLevel="0" collapsed="false"/>
    <row r="1046337" customFormat="false" ht="12.8" hidden="false" customHeight="true" outlineLevel="0" collapsed="false"/>
    <row r="1046338" customFormat="false" ht="12.8" hidden="false" customHeight="true" outlineLevel="0" collapsed="false"/>
    <row r="1046339" customFormat="false" ht="12.8" hidden="false" customHeight="true" outlineLevel="0" collapsed="false"/>
    <row r="1046340" customFormat="false" ht="12.8" hidden="false" customHeight="true" outlineLevel="0" collapsed="false"/>
    <row r="1046341" customFormat="false" ht="12.8" hidden="false" customHeight="true" outlineLevel="0" collapsed="false"/>
    <row r="1046342" customFormat="false" ht="12.8" hidden="false" customHeight="true" outlineLevel="0" collapsed="false"/>
    <row r="1046343" customFormat="false" ht="12.8" hidden="false" customHeight="true" outlineLevel="0" collapsed="false"/>
    <row r="1046344" customFormat="false" ht="12.8" hidden="false" customHeight="true" outlineLevel="0" collapsed="false"/>
    <row r="1046345" customFormat="false" ht="12.8" hidden="false" customHeight="true" outlineLevel="0" collapsed="false"/>
    <row r="1046346" customFormat="false" ht="12.8" hidden="false" customHeight="true" outlineLevel="0" collapsed="false"/>
    <row r="1046347" customFormat="false" ht="12.8" hidden="false" customHeight="true" outlineLevel="0" collapsed="false"/>
    <row r="1046348" customFormat="false" ht="12.8" hidden="false" customHeight="true" outlineLevel="0" collapsed="false"/>
    <row r="1046349" customFormat="false" ht="12.8" hidden="false" customHeight="true" outlineLevel="0" collapsed="false"/>
    <row r="1046350" customFormat="false" ht="12.8" hidden="false" customHeight="true" outlineLevel="0" collapsed="false"/>
    <row r="1046351" customFormat="false" ht="12.8" hidden="false" customHeight="true" outlineLevel="0" collapsed="false"/>
    <row r="1046352" customFormat="false" ht="12.8" hidden="false" customHeight="true" outlineLevel="0" collapsed="false"/>
    <row r="1046353" customFormat="false" ht="12.8" hidden="false" customHeight="true" outlineLevel="0" collapsed="false"/>
    <row r="1046354" customFormat="false" ht="12.8" hidden="false" customHeight="true" outlineLevel="0" collapsed="false"/>
    <row r="1046355" customFormat="false" ht="12.8" hidden="false" customHeight="true" outlineLevel="0" collapsed="false"/>
    <row r="1046356" customFormat="false" ht="12.8" hidden="false" customHeight="true" outlineLevel="0" collapsed="false"/>
    <row r="1046357" customFormat="false" ht="12.8" hidden="false" customHeight="true" outlineLevel="0" collapsed="false"/>
    <row r="1046358" customFormat="false" ht="12.8" hidden="false" customHeight="true" outlineLevel="0" collapsed="false"/>
    <row r="1046359" customFormat="false" ht="12.8" hidden="false" customHeight="true" outlineLevel="0" collapsed="false"/>
    <row r="1046360" customFormat="false" ht="12.8" hidden="false" customHeight="true" outlineLevel="0" collapsed="false"/>
    <row r="1046361" customFormat="false" ht="12.8" hidden="false" customHeight="true" outlineLevel="0" collapsed="false"/>
    <row r="1046362" customFormat="false" ht="12.8" hidden="false" customHeight="true" outlineLevel="0" collapsed="false"/>
    <row r="1046363" customFormat="false" ht="12.8" hidden="false" customHeight="true" outlineLevel="0" collapsed="false"/>
    <row r="1046364" customFormat="false" ht="12.8" hidden="false" customHeight="true" outlineLevel="0" collapsed="false"/>
    <row r="1046365" customFormat="false" ht="12.8" hidden="false" customHeight="true" outlineLevel="0" collapsed="false"/>
    <row r="1046366" customFormat="false" ht="12.8" hidden="false" customHeight="true" outlineLevel="0" collapsed="false"/>
    <row r="1046367" customFormat="false" ht="12.8" hidden="false" customHeight="true" outlineLevel="0" collapsed="false"/>
    <row r="1046368" customFormat="false" ht="12.8" hidden="false" customHeight="true" outlineLevel="0" collapsed="false"/>
    <row r="1046369" customFormat="false" ht="12.8" hidden="false" customHeight="true" outlineLevel="0" collapsed="false"/>
    <row r="1046370" customFormat="false" ht="12.8" hidden="false" customHeight="true" outlineLevel="0" collapsed="false"/>
    <row r="1046371" customFormat="false" ht="12.8" hidden="false" customHeight="true" outlineLevel="0" collapsed="false"/>
    <row r="1046372" customFormat="false" ht="12.8" hidden="false" customHeight="true" outlineLevel="0" collapsed="false"/>
    <row r="1046373" customFormat="false" ht="12.8" hidden="false" customHeight="true" outlineLevel="0" collapsed="false"/>
    <row r="1046374" customFormat="false" ht="12.8" hidden="false" customHeight="true" outlineLevel="0" collapsed="false"/>
    <row r="1046375" customFormat="false" ht="12.8" hidden="false" customHeight="true" outlineLevel="0" collapsed="false"/>
    <row r="1046376" customFormat="false" ht="12.8" hidden="false" customHeight="true" outlineLevel="0" collapsed="false"/>
    <row r="1046377" customFormat="false" ht="12.8" hidden="false" customHeight="true" outlineLevel="0" collapsed="false"/>
    <row r="1046378" customFormat="false" ht="12.8" hidden="false" customHeight="true" outlineLevel="0" collapsed="false"/>
    <row r="1046379" customFormat="false" ht="12.8" hidden="false" customHeight="true" outlineLevel="0" collapsed="false"/>
    <row r="1046380" customFormat="false" ht="12.8" hidden="false" customHeight="true" outlineLevel="0" collapsed="false"/>
    <row r="1046381" customFormat="false" ht="12.8" hidden="false" customHeight="true" outlineLevel="0" collapsed="false"/>
    <row r="1046382" customFormat="false" ht="12.8" hidden="false" customHeight="true" outlineLevel="0" collapsed="false"/>
    <row r="1046383" customFormat="false" ht="12.8" hidden="false" customHeight="true" outlineLevel="0" collapsed="false"/>
    <row r="1046384" customFormat="false" ht="12.8" hidden="false" customHeight="true" outlineLevel="0" collapsed="false"/>
    <row r="1046385" customFormat="false" ht="12.8" hidden="false" customHeight="true" outlineLevel="0" collapsed="false"/>
    <row r="1046386" customFormat="false" ht="12.8" hidden="false" customHeight="true" outlineLevel="0" collapsed="false"/>
    <row r="1046387" customFormat="false" ht="12.8" hidden="false" customHeight="true" outlineLevel="0" collapsed="false"/>
    <row r="1046388" customFormat="false" ht="12.8" hidden="false" customHeight="true" outlineLevel="0" collapsed="false"/>
    <row r="1046389" customFormat="false" ht="12.8" hidden="false" customHeight="true" outlineLevel="0" collapsed="false"/>
    <row r="1046390" customFormat="false" ht="12.8" hidden="false" customHeight="true" outlineLevel="0" collapsed="false"/>
    <row r="1046391" customFormat="false" ht="12.8" hidden="false" customHeight="true" outlineLevel="0" collapsed="false"/>
    <row r="1046392" customFormat="false" ht="12.8" hidden="false" customHeight="true" outlineLevel="0" collapsed="false"/>
    <row r="1046393" customFormat="false" ht="12.8" hidden="false" customHeight="true" outlineLevel="0" collapsed="false"/>
    <row r="1046394" customFormat="false" ht="12.8" hidden="false" customHeight="true" outlineLevel="0" collapsed="false"/>
    <row r="1046395" customFormat="false" ht="12.8" hidden="false" customHeight="true" outlineLevel="0" collapsed="false"/>
    <row r="1046396" customFormat="false" ht="12.8" hidden="false" customHeight="true" outlineLevel="0" collapsed="false"/>
    <row r="1046397" customFormat="false" ht="12.8" hidden="false" customHeight="true" outlineLevel="0" collapsed="false"/>
    <row r="1046398" customFormat="false" ht="12.8" hidden="false" customHeight="true" outlineLevel="0" collapsed="false"/>
    <row r="1046399" customFormat="false" ht="12.8" hidden="false" customHeight="true" outlineLevel="0" collapsed="false"/>
    <row r="1046400" customFormat="false" ht="12.8" hidden="false" customHeight="true" outlineLevel="0" collapsed="false"/>
    <row r="1046401" customFormat="false" ht="12.8" hidden="false" customHeight="true" outlineLevel="0" collapsed="false"/>
    <row r="1046402" customFormat="false" ht="12.8" hidden="false" customHeight="true" outlineLevel="0" collapsed="false"/>
    <row r="1046403" customFormat="false" ht="12.8" hidden="false" customHeight="true" outlineLevel="0" collapsed="false"/>
    <row r="1046404" customFormat="false" ht="12.8" hidden="false" customHeight="true" outlineLevel="0" collapsed="false"/>
    <row r="1046405" customFormat="false" ht="12.8" hidden="false" customHeight="true" outlineLevel="0" collapsed="false"/>
    <row r="1046406" customFormat="false" ht="12.8" hidden="false" customHeight="true" outlineLevel="0" collapsed="false"/>
    <row r="1046407" customFormat="false" ht="12.8" hidden="false" customHeight="true" outlineLevel="0" collapsed="false"/>
    <row r="1046408" customFormat="false" ht="12.8" hidden="false" customHeight="true" outlineLevel="0" collapsed="false"/>
    <row r="1046409" customFormat="false" ht="12.8" hidden="false" customHeight="true" outlineLevel="0" collapsed="false"/>
    <row r="1046410" customFormat="false" ht="12.8" hidden="false" customHeight="true" outlineLevel="0" collapsed="false"/>
    <row r="1046411" customFormat="false" ht="12.8" hidden="false" customHeight="true" outlineLevel="0" collapsed="false"/>
    <row r="1046412" customFormat="false" ht="12.8" hidden="false" customHeight="true" outlineLevel="0" collapsed="false"/>
    <row r="1046413" customFormat="false" ht="12.8" hidden="false" customHeight="true" outlineLevel="0" collapsed="false"/>
    <row r="1046414" customFormat="false" ht="12.8" hidden="false" customHeight="true" outlineLevel="0" collapsed="false"/>
    <row r="1046415" customFormat="false" ht="12.8" hidden="false" customHeight="true" outlineLevel="0" collapsed="false"/>
    <row r="1046416" customFormat="false" ht="12.8" hidden="false" customHeight="true" outlineLevel="0" collapsed="false"/>
    <row r="1046417" customFormat="false" ht="12.8" hidden="false" customHeight="true" outlineLevel="0" collapsed="false"/>
    <row r="1046418" customFormat="false" ht="12.8" hidden="false" customHeight="true" outlineLevel="0" collapsed="false"/>
    <row r="1046419" customFormat="false" ht="12.8" hidden="false" customHeight="true" outlineLevel="0" collapsed="false"/>
    <row r="1046420" customFormat="false" ht="12.8" hidden="false" customHeight="true" outlineLevel="0" collapsed="false"/>
    <row r="1046421" customFormat="false" ht="12.8" hidden="false" customHeight="true" outlineLevel="0" collapsed="false"/>
    <row r="1046422" customFormat="false" ht="12.8" hidden="false" customHeight="true" outlineLevel="0" collapsed="false"/>
    <row r="1046423" customFormat="false" ht="12.8" hidden="false" customHeight="true" outlineLevel="0" collapsed="false"/>
    <row r="1046424" customFormat="false" ht="12.8" hidden="false" customHeight="true" outlineLevel="0" collapsed="false"/>
    <row r="1046425" customFormat="false" ht="12.8" hidden="false" customHeight="true" outlineLevel="0" collapsed="false"/>
    <row r="1046426" customFormat="false" ht="12.8" hidden="false" customHeight="true" outlineLevel="0" collapsed="false"/>
    <row r="1046427" customFormat="false" ht="12.8" hidden="false" customHeight="true" outlineLevel="0" collapsed="false"/>
    <row r="1046428" customFormat="false" ht="12.8" hidden="false" customHeight="true" outlineLevel="0" collapsed="false"/>
    <row r="1046429" customFormat="false" ht="12.8" hidden="false" customHeight="true" outlineLevel="0" collapsed="false"/>
    <row r="1046430" customFormat="false" ht="12.8" hidden="false" customHeight="true" outlineLevel="0" collapsed="false"/>
    <row r="1046431" customFormat="false" ht="12.8" hidden="false" customHeight="true" outlineLevel="0" collapsed="false"/>
    <row r="1046432" customFormat="false" ht="12.8" hidden="false" customHeight="true" outlineLevel="0" collapsed="false"/>
    <row r="1046433" customFormat="false" ht="12.8" hidden="false" customHeight="true" outlineLevel="0" collapsed="false"/>
    <row r="1046434" customFormat="false" ht="12.8" hidden="false" customHeight="true" outlineLevel="0" collapsed="false"/>
    <row r="1046435" customFormat="false" ht="12.8" hidden="false" customHeight="true" outlineLevel="0" collapsed="false"/>
    <row r="1046436" customFormat="false" ht="12.8" hidden="false" customHeight="true" outlineLevel="0" collapsed="false"/>
    <row r="1046437" customFormat="false" ht="12.8" hidden="false" customHeight="true" outlineLevel="0" collapsed="false"/>
    <row r="1046438" customFormat="false" ht="12.8" hidden="false" customHeight="true" outlineLevel="0" collapsed="false"/>
    <row r="1046439" customFormat="false" ht="12.8" hidden="false" customHeight="true" outlineLevel="0" collapsed="false"/>
    <row r="1046440" customFormat="false" ht="12.8" hidden="false" customHeight="true" outlineLevel="0" collapsed="false"/>
    <row r="1046441" customFormat="false" ht="12.8" hidden="false" customHeight="true" outlineLevel="0" collapsed="false"/>
    <row r="1046442" customFormat="false" ht="12.8" hidden="false" customHeight="true" outlineLevel="0" collapsed="false"/>
    <row r="1046443" customFormat="false" ht="12.8" hidden="false" customHeight="true" outlineLevel="0" collapsed="false"/>
    <row r="1046444" customFormat="false" ht="12.8" hidden="false" customHeight="true" outlineLevel="0" collapsed="false"/>
    <row r="1046445" customFormat="false" ht="12.8" hidden="false" customHeight="true" outlineLevel="0" collapsed="false"/>
    <row r="1046446" customFormat="false" ht="12.8" hidden="false" customHeight="true" outlineLevel="0" collapsed="false"/>
    <row r="1046447" customFormat="false" ht="12.8" hidden="false" customHeight="true" outlineLevel="0" collapsed="false"/>
    <row r="1046448" customFormat="false" ht="12.8" hidden="false" customHeight="true" outlineLevel="0" collapsed="false"/>
    <row r="1046449" customFormat="false" ht="12.8" hidden="false" customHeight="true" outlineLevel="0" collapsed="false"/>
    <row r="1046450" customFormat="false" ht="12.8" hidden="false" customHeight="true" outlineLevel="0" collapsed="false"/>
    <row r="1046451" customFormat="false" ht="12.8" hidden="false" customHeight="true" outlineLevel="0" collapsed="false"/>
    <row r="1046452" customFormat="false" ht="12.8" hidden="false" customHeight="true" outlineLevel="0" collapsed="false"/>
    <row r="1046453" customFormat="false" ht="12.8" hidden="false" customHeight="true" outlineLevel="0" collapsed="false"/>
    <row r="1046454" customFormat="false" ht="12.8" hidden="false" customHeight="true" outlineLevel="0" collapsed="false"/>
    <row r="1046455" customFormat="false" ht="12.8" hidden="false" customHeight="true" outlineLevel="0" collapsed="false"/>
    <row r="1046456" customFormat="false" ht="12.8" hidden="false" customHeight="true" outlineLevel="0" collapsed="false"/>
    <row r="1046457" customFormat="false" ht="12.8" hidden="false" customHeight="true" outlineLevel="0" collapsed="false"/>
    <row r="1046458" customFormat="false" ht="12.8" hidden="false" customHeight="true" outlineLevel="0" collapsed="false"/>
    <row r="1046459" customFormat="false" ht="12.8" hidden="false" customHeight="true" outlineLevel="0" collapsed="false"/>
    <row r="1046460" customFormat="false" ht="12.8" hidden="false" customHeight="true" outlineLevel="0" collapsed="false"/>
    <row r="1046461" customFormat="false" ht="12.8" hidden="false" customHeight="true" outlineLevel="0" collapsed="false"/>
    <row r="1046462" customFormat="false" ht="12.8" hidden="false" customHeight="true" outlineLevel="0" collapsed="false"/>
    <row r="1046463" customFormat="false" ht="12.8" hidden="false" customHeight="true" outlineLevel="0" collapsed="false"/>
    <row r="1046464" customFormat="false" ht="12.8" hidden="false" customHeight="true" outlineLevel="0" collapsed="false"/>
    <row r="1046465" customFormat="false" ht="12.8" hidden="false" customHeight="true" outlineLevel="0" collapsed="false"/>
    <row r="1046466" customFormat="false" ht="12.8" hidden="false" customHeight="true" outlineLevel="0" collapsed="false"/>
    <row r="1046467" customFormat="false" ht="12.8" hidden="false" customHeight="true" outlineLevel="0" collapsed="false"/>
    <row r="1046468" customFormat="false" ht="12.8" hidden="false" customHeight="true" outlineLevel="0" collapsed="false"/>
    <row r="1046469" customFormat="false" ht="12.8" hidden="false" customHeight="true" outlineLevel="0" collapsed="false"/>
    <row r="1046470" customFormat="false" ht="12.8" hidden="false" customHeight="true" outlineLevel="0" collapsed="false"/>
    <row r="1046471" customFormat="false" ht="12.8" hidden="false" customHeight="true" outlineLevel="0" collapsed="false"/>
    <row r="1046472" customFormat="false" ht="12.8" hidden="false" customHeight="true" outlineLevel="0" collapsed="false"/>
    <row r="1046473" customFormat="false" ht="12.8" hidden="false" customHeight="true" outlineLevel="0" collapsed="false"/>
    <row r="1046474" customFormat="false" ht="12.8" hidden="false" customHeight="true" outlineLevel="0" collapsed="false"/>
    <row r="1046475" customFormat="false" ht="12.8" hidden="false" customHeight="true" outlineLevel="0" collapsed="false"/>
    <row r="1046476" customFormat="false" ht="12.8" hidden="false" customHeight="true" outlineLevel="0" collapsed="false"/>
    <row r="1046477" customFormat="false" ht="12.8" hidden="false" customHeight="true" outlineLevel="0" collapsed="false"/>
    <row r="1046478" customFormat="false" ht="12.8" hidden="false" customHeight="true" outlineLevel="0" collapsed="false"/>
    <row r="1046479" customFormat="false" ht="12.8" hidden="false" customHeight="true" outlineLevel="0" collapsed="false"/>
    <row r="1046480" customFormat="false" ht="12.8" hidden="false" customHeight="true" outlineLevel="0" collapsed="false"/>
    <row r="1046481" customFormat="false" ht="12.8" hidden="false" customHeight="true" outlineLevel="0" collapsed="false"/>
    <row r="1046482" customFormat="false" ht="12.8" hidden="false" customHeight="true" outlineLevel="0" collapsed="false"/>
    <row r="1046483" customFormat="false" ht="12.8" hidden="false" customHeight="true" outlineLevel="0" collapsed="false"/>
    <row r="1046484" customFormat="false" ht="12.8" hidden="false" customHeight="true" outlineLevel="0" collapsed="false"/>
    <row r="1046485" customFormat="false" ht="12.8" hidden="false" customHeight="true" outlineLevel="0" collapsed="false"/>
    <row r="1046486" customFormat="false" ht="12.8" hidden="false" customHeight="true" outlineLevel="0" collapsed="false"/>
    <row r="1046487" customFormat="false" ht="12.8" hidden="false" customHeight="true" outlineLevel="0" collapsed="false"/>
    <row r="1046488" customFormat="false" ht="12.8" hidden="false" customHeight="true" outlineLevel="0" collapsed="false"/>
    <row r="1046489" customFormat="false" ht="12.8" hidden="false" customHeight="true" outlineLevel="0" collapsed="false"/>
    <row r="1046490" customFormat="false" ht="12.8" hidden="false" customHeight="true" outlineLevel="0" collapsed="false"/>
    <row r="1046491" customFormat="false" ht="12.8" hidden="false" customHeight="true" outlineLevel="0" collapsed="false"/>
    <row r="1046492" customFormat="false" ht="12.8" hidden="false" customHeight="true" outlineLevel="0" collapsed="false"/>
    <row r="1046493" customFormat="false" ht="12.8" hidden="false" customHeight="true" outlineLevel="0" collapsed="false"/>
    <row r="1046494" customFormat="false" ht="12.8" hidden="false" customHeight="true" outlineLevel="0" collapsed="false"/>
    <row r="1046495" customFormat="false" ht="12.8" hidden="false" customHeight="true" outlineLevel="0" collapsed="false"/>
    <row r="1046496" customFormat="false" ht="12.8" hidden="false" customHeight="true" outlineLevel="0" collapsed="false"/>
    <row r="1046497" customFormat="false" ht="12.8" hidden="false" customHeight="true" outlineLevel="0" collapsed="false"/>
    <row r="1046498" customFormat="false" ht="12.8" hidden="false" customHeight="true" outlineLevel="0" collapsed="false"/>
    <row r="1046499" customFormat="false" ht="12.8" hidden="false" customHeight="true" outlineLevel="0" collapsed="false"/>
    <row r="1046500" customFormat="false" ht="12.8" hidden="false" customHeight="true" outlineLevel="0" collapsed="false"/>
    <row r="1046501" customFormat="false" ht="12.8" hidden="false" customHeight="true" outlineLevel="0" collapsed="false"/>
    <row r="1046502" customFormat="false" ht="12.8" hidden="false" customHeight="true" outlineLevel="0" collapsed="false"/>
    <row r="1046503" customFormat="false" ht="12.8" hidden="false" customHeight="true" outlineLevel="0" collapsed="false"/>
    <row r="1046504" customFormat="false" ht="12.8" hidden="false" customHeight="true" outlineLevel="0" collapsed="false"/>
    <row r="1046505" customFormat="false" ht="12.8" hidden="false" customHeight="true" outlineLevel="0" collapsed="false"/>
    <row r="1046506" customFormat="false" ht="12.8" hidden="false" customHeight="true" outlineLevel="0" collapsed="false"/>
    <row r="1046507" customFormat="false" ht="12.8" hidden="false" customHeight="true" outlineLevel="0" collapsed="false"/>
    <row r="1046508" customFormat="false" ht="12.8" hidden="false" customHeight="true" outlineLevel="0" collapsed="false"/>
    <row r="1046509" customFormat="false" ht="12.8" hidden="false" customHeight="true" outlineLevel="0" collapsed="false"/>
    <row r="1046510" customFormat="false" ht="12.8" hidden="false" customHeight="true" outlineLevel="0" collapsed="false"/>
    <row r="1046511" customFormat="false" ht="12.8" hidden="false" customHeight="true" outlineLevel="0" collapsed="false"/>
    <row r="1046512" customFormat="false" ht="12.8" hidden="false" customHeight="true" outlineLevel="0" collapsed="false"/>
    <row r="1046513" customFormat="false" ht="12.8" hidden="false" customHeight="true" outlineLevel="0" collapsed="false"/>
    <row r="1046514" customFormat="false" ht="12.8" hidden="false" customHeight="true" outlineLevel="0" collapsed="false"/>
    <row r="1046515" customFormat="false" ht="12.8" hidden="false" customHeight="true" outlineLevel="0" collapsed="false"/>
    <row r="1046516" customFormat="false" ht="12.8" hidden="false" customHeight="true" outlineLevel="0" collapsed="false"/>
    <row r="1046517" customFormat="false" ht="12.8" hidden="false" customHeight="true" outlineLevel="0" collapsed="false"/>
    <row r="1046518" customFormat="false" ht="12.8" hidden="false" customHeight="true" outlineLevel="0" collapsed="false"/>
    <row r="1046519" customFormat="false" ht="12.8" hidden="false" customHeight="true" outlineLevel="0" collapsed="false"/>
    <row r="1046520" customFormat="false" ht="12.8" hidden="false" customHeight="true" outlineLevel="0" collapsed="false"/>
    <row r="1046521" customFormat="false" ht="12.8" hidden="false" customHeight="true" outlineLevel="0" collapsed="false"/>
    <row r="1046522" customFormat="false" ht="12.8" hidden="false" customHeight="true" outlineLevel="0" collapsed="false"/>
    <row r="1046523" customFormat="false" ht="12.8" hidden="false" customHeight="true" outlineLevel="0" collapsed="false"/>
    <row r="1046524" customFormat="false" ht="12.8" hidden="false" customHeight="true" outlineLevel="0" collapsed="false"/>
    <row r="1046525" customFormat="false" ht="12.8" hidden="false" customHeight="true" outlineLevel="0" collapsed="false"/>
    <row r="1046526" customFormat="false" ht="12.8" hidden="false" customHeight="true" outlineLevel="0" collapsed="false"/>
    <row r="1046527" customFormat="false" ht="12.8" hidden="false" customHeight="true" outlineLevel="0" collapsed="false"/>
    <row r="1046528" customFormat="false" ht="12.8" hidden="false" customHeight="true" outlineLevel="0" collapsed="false"/>
    <row r="1046529" customFormat="false" ht="12.8" hidden="false" customHeight="true" outlineLevel="0" collapsed="false"/>
    <row r="1046530" customFormat="false" ht="12.8" hidden="false" customHeight="true" outlineLevel="0" collapsed="false"/>
    <row r="1046531" customFormat="false" ht="12.8" hidden="false" customHeight="true" outlineLevel="0" collapsed="false"/>
    <row r="1046532" customFormat="false" ht="12.8" hidden="false" customHeight="true" outlineLevel="0" collapsed="false"/>
    <row r="1046533" customFormat="false" ht="12.8" hidden="false" customHeight="true" outlineLevel="0" collapsed="false"/>
    <row r="1046534" customFormat="false" ht="12.8" hidden="false" customHeight="true" outlineLevel="0" collapsed="false"/>
    <row r="1046535" customFormat="false" ht="12.8" hidden="false" customHeight="true" outlineLevel="0" collapsed="false"/>
    <row r="1046536" customFormat="false" ht="12.8" hidden="false" customHeight="true" outlineLevel="0" collapsed="false"/>
    <row r="1046537" customFormat="false" ht="12.8" hidden="false" customHeight="true" outlineLevel="0" collapsed="false"/>
    <row r="1046538" customFormat="false" ht="12.8" hidden="false" customHeight="true" outlineLevel="0" collapsed="false"/>
    <row r="1046539" customFormat="false" ht="12.8" hidden="false" customHeight="true" outlineLevel="0" collapsed="false"/>
    <row r="1046540" customFormat="false" ht="12.8" hidden="false" customHeight="true" outlineLevel="0" collapsed="false"/>
    <row r="1046541" customFormat="false" ht="12.8" hidden="false" customHeight="true" outlineLevel="0" collapsed="false"/>
    <row r="1046542" customFormat="false" ht="12.8" hidden="false" customHeight="true" outlineLevel="0" collapsed="false"/>
    <row r="1046543" customFormat="false" ht="12.8" hidden="false" customHeight="true" outlineLevel="0" collapsed="false"/>
    <row r="1046544" customFormat="false" ht="12.8" hidden="false" customHeight="true" outlineLevel="0" collapsed="false"/>
    <row r="1046545" customFormat="false" ht="12.8" hidden="false" customHeight="true" outlineLevel="0" collapsed="false"/>
    <row r="1046546" customFormat="false" ht="12.8" hidden="false" customHeight="true" outlineLevel="0" collapsed="false"/>
    <row r="1046547" customFormat="false" ht="12.8" hidden="false" customHeight="true" outlineLevel="0" collapsed="false"/>
    <row r="1046548" customFormat="false" ht="12.8" hidden="false" customHeight="true" outlineLevel="0" collapsed="false"/>
    <row r="1046549" customFormat="false" ht="12.8" hidden="false" customHeight="true" outlineLevel="0" collapsed="false"/>
    <row r="1046550" customFormat="false" ht="12.8" hidden="false" customHeight="true" outlineLevel="0" collapsed="false"/>
    <row r="1046551" customFormat="false" ht="12.8" hidden="false" customHeight="true" outlineLevel="0" collapsed="false"/>
    <row r="1046552" customFormat="false" ht="12.8" hidden="false" customHeight="true" outlineLevel="0" collapsed="false"/>
    <row r="1046553" customFormat="false" ht="12.8" hidden="false" customHeight="true" outlineLevel="0" collapsed="false"/>
    <row r="1046554" customFormat="false" ht="12.8" hidden="false" customHeight="true" outlineLevel="0" collapsed="false"/>
    <row r="1046555" customFormat="false" ht="12.8" hidden="false" customHeight="true" outlineLevel="0" collapsed="false"/>
    <row r="1046556" customFormat="false" ht="12.8" hidden="false" customHeight="true" outlineLevel="0" collapsed="false"/>
    <row r="1046557" customFormat="false" ht="12.8" hidden="false" customHeight="true" outlineLevel="0" collapsed="false"/>
    <row r="1046558" customFormat="false" ht="12.8" hidden="false" customHeight="true" outlineLevel="0" collapsed="false"/>
    <row r="1046559" customFormat="false" ht="12.8" hidden="false" customHeight="true" outlineLevel="0" collapsed="false"/>
    <row r="1046560" customFormat="false" ht="12.8" hidden="false" customHeight="true" outlineLevel="0" collapsed="false"/>
    <row r="1046561" customFormat="false" ht="12.8" hidden="false" customHeight="true" outlineLevel="0" collapsed="false"/>
    <row r="1046562" customFormat="false" ht="12.8" hidden="false" customHeight="true" outlineLevel="0" collapsed="false"/>
    <row r="1046563" customFormat="false" ht="12.8" hidden="false" customHeight="true" outlineLevel="0" collapsed="false"/>
    <row r="1046564" customFormat="false" ht="12.8" hidden="false" customHeight="true" outlineLevel="0" collapsed="false"/>
    <row r="1046565" customFormat="false" ht="12.8" hidden="false" customHeight="true" outlineLevel="0" collapsed="false"/>
    <row r="1046566" customFormat="false" ht="12.8" hidden="false" customHeight="true" outlineLevel="0" collapsed="false"/>
    <row r="1046567" customFormat="false" ht="12.8" hidden="false" customHeight="true" outlineLevel="0" collapsed="false"/>
    <row r="1046568" customFormat="false" ht="12.8" hidden="false" customHeight="true" outlineLevel="0" collapsed="false"/>
    <row r="1046569" customFormat="false" ht="12.8" hidden="false" customHeight="true" outlineLevel="0" collapsed="false"/>
    <row r="1046570" customFormat="false" ht="12.8" hidden="false" customHeight="true" outlineLevel="0" collapsed="false"/>
    <row r="1046571" customFormat="false" ht="12.8" hidden="false" customHeight="true" outlineLevel="0" collapsed="false"/>
    <row r="1046572" customFormat="false" ht="12.8" hidden="false" customHeight="true" outlineLevel="0" collapsed="false"/>
    <row r="1046573" customFormat="false" ht="12.8" hidden="false" customHeight="true" outlineLevel="0" collapsed="false"/>
    <row r="1046574" customFormat="false" ht="12.8" hidden="false" customHeight="true" outlineLevel="0" collapsed="false"/>
    <row r="1046575" customFormat="false" ht="12.8" hidden="false" customHeight="true" outlineLevel="0" collapsed="false"/>
    <row r="1046576" customFormat="false" ht="12.8" hidden="false" customHeight="true" outlineLevel="0" collapsed="false"/>
    <row r="1046577" customFormat="false" ht="12.8" hidden="false" customHeight="true" outlineLevel="0" collapsed="false"/>
    <row r="1046578" customFormat="false" ht="12.8" hidden="false" customHeight="true" outlineLevel="0" collapsed="false"/>
    <row r="1046579" customFormat="false" ht="12.8" hidden="false" customHeight="true" outlineLevel="0" collapsed="false"/>
    <row r="1046580" customFormat="false" ht="12.8" hidden="false" customHeight="true" outlineLevel="0" collapsed="false"/>
    <row r="1046581" customFormat="false" ht="12.8" hidden="false" customHeight="true" outlineLevel="0" collapsed="false"/>
    <row r="1046582" customFormat="false" ht="12.8" hidden="false" customHeight="true" outlineLevel="0" collapsed="false"/>
    <row r="1046583" customFormat="false" ht="12.8" hidden="false" customHeight="true" outlineLevel="0" collapsed="false"/>
    <row r="1046584" customFormat="false" ht="12.8" hidden="false" customHeight="true" outlineLevel="0" collapsed="false"/>
    <row r="1046585" customFormat="false" ht="12.8" hidden="false" customHeight="true" outlineLevel="0" collapsed="false"/>
    <row r="1046586" customFormat="false" ht="12.8" hidden="false" customHeight="true" outlineLevel="0" collapsed="false"/>
    <row r="1046587" customFormat="false" ht="12.8" hidden="false" customHeight="true" outlineLevel="0" collapsed="false"/>
    <row r="1046588" customFormat="false" ht="12.8" hidden="false" customHeight="true" outlineLevel="0" collapsed="false"/>
    <row r="1046589" customFormat="false" ht="12.8" hidden="false" customHeight="true" outlineLevel="0" collapsed="false"/>
    <row r="1046590" customFormat="false" ht="12.8" hidden="false" customHeight="true" outlineLevel="0" collapsed="false"/>
    <row r="1046591" customFormat="false" ht="12.8" hidden="false" customHeight="true" outlineLevel="0" collapsed="false"/>
    <row r="1046592" customFormat="false" ht="12.8" hidden="false" customHeight="true" outlineLevel="0" collapsed="false"/>
    <row r="1046593" customFormat="false" ht="12.8" hidden="false" customHeight="true" outlineLevel="0" collapsed="false"/>
    <row r="1046594" customFormat="false" ht="12.8" hidden="false" customHeight="true" outlineLevel="0" collapsed="false"/>
    <row r="1046595" customFormat="false" ht="12.8" hidden="false" customHeight="true" outlineLevel="0" collapsed="false"/>
    <row r="1046596" customFormat="false" ht="12.8" hidden="false" customHeight="true" outlineLevel="0" collapsed="false"/>
    <row r="1046597" customFormat="false" ht="12.8" hidden="false" customHeight="true" outlineLevel="0" collapsed="false"/>
    <row r="1046598" customFormat="false" ht="12.8" hidden="false" customHeight="true" outlineLevel="0" collapsed="false"/>
    <row r="1046599" customFormat="false" ht="12.8" hidden="false" customHeight="true" outlineLevel="0" collapsed="false"/>
    <row r="1046600" customFormat="false" ht="12.8" hidden="false" customHeight="true" outlineLevel="0" collapsed="false"/>
    <row r="1046601" customFormat="false" ht="12.8" hidden="false" customHeight="true" outlineLevel="0" collapsed="false"/>
    <row r="1046602" customFormat="false" ht="12.8" hidden="false" customHeight="true" outlineLevel="0" collapsed="false"/>
    <row r="1046603" customFormat="false" ht="12.8" hidden="false" customHeight="true" outlineLevel="0" collapsed="false"/>
    <row r="1046604" customFormat="false" ht="12.8" hidden="false" customHeight="true" outlineLevel="0" collapsed="false"/>
    <row r="1046605" customFormat="false" ht="12.8" hidden="false" customHeight="true" outlineLevel="0" collapsed="false"/>
    <row r="1046606" customFormat="false" ht="12.8" hidden="false" customHeight="true" outlineLevel="0" collapsed="false"/>
    <row r="1046607" customFormat="false" ht="12.8" hidden="false" customHeight="true" outlineLevel="0" collapsed="false"/>
    <row r="1046608" customFormat="false" ht="12.8" hidden="false" customHeight="true" outlineLevel="0" collapsed="false"/>
    <row r="1046609" customFormat="false" ht="12.8" hidden="false" customHeight="true" outlineLevel="0" collapsed="false"/>
    <row r="1046610" customFormat="false" ht="12.8" hidden="false" customHeight="true" outlineLevel="0" collapsed="false"/>
    <row r="1046611" customFormat="false" ht="12.8" hidden="false" customHeight="true" outlineLevel="0" collapsed="false"/>
    <row r="1046612" customFormat="false" ht="12.8" hidden="false" customHeight="true" outlineLevel="0" collapsed="false"/>
    <row r="1046613" customFormat="false" ht="12.8" hidden="false" customHeight="true" outlineLevel="0" collapsed="false"/>
    <row r="1046614" customFormat="false" ht="12.8" hidden="false" customHeight="true" outlineLevel="0" collapsed="false"/>
    <row r="1046615" customFormat="false" ht="12.8" hidden="false" customHeight="true" outlineLevel="0" collapsed="false"/>
    <row r="1046616" customFormat="false" ht="12.8" hidden="false" customHeight="true" outlineLevel="0" collapsed="false"/>
    <row r="1046617" customFormat="false" ht="12.8" hidden="false" customHeight="true" outlineLevel="0" collapsed="false"/>
    <row r="1046618" customFormat="false" ht="12.8" hidden="false" customHeight="true" outlineLevel="0" collapsed="false"/>
    <row r="1046619" customFormat="false" ht="12.8" hidden="false" customHeight="true" outlineLevel="0" collapsed="false"/>
    <row r="1046620" customFormat="false" ht="12.8" hidden="false" customHeight="true" outlineLevel="0" collapsed="false"/>
    <row r="1046621" customFormat="false" ht="12.8" hidden="false" customHeight="true" outlineLevel="0" collapsed="false"/>
    <row r="1046622" customFormat="false" ht="12.8" hidden="false" customHeight="true" outlineLevel="0" collapsed="false"/>
    <row r="1046623" customFormat="false" ht="12.8" hidden="false" customHeight="true" outlineLevel="0" collapsed="false"/>
    <row r="1046624" customFormat="false" ht="12.8" hidden="false" customHeight="true" outlineLevel="0" collapsed="false"/>
    <row r="1046625" customFormat="false" ht="12.8" hidden="false" customHeight="true" outlineLevel="0" collapsed="false"/>
    <row r="1046626" customFormat="false" ht="12.8" hidden="false" customHeight="true" outlineLevel="0" collapsed="false"/>
    <row r="1046627" customFormat="false" ht="12.8" hidden="false" customHeight="true" outlineLevel="0" collapsed="false"/>
    <row r="1046628" customFormat="false" ht="12.8" hidden="false" customHeight="true" outlineLevel="0" collapsed="false"/>
    <row r="1046629" customFormat="false" ht="12.8" hidden="false" customHeight="true" outlineLevel="0" collapsed="false"/>
    <row r="1046630" customFormat="false" ht="12.8" hidden="false" customHeight="true" outlineLevel="0" collapsed="false"/>
    <row r="1046631" customFormat="false" ht="12.8" hidden="false" customHeight="true" outlineLevel="0" collapsed="false"/>
    <row r="1046632" customFormat="false" ht="12.8" hidden="false" customHeight="true" outlineLevel="0" collapsed="false"/>
    <row r="1046633" customFormat="false" ht="12.8" hidden="false" customHeight="true" outlineLevel="0" collapsed="false"/>
    <row r="1046634" customFormat="false" ht="12.8" hidden="false" customHeight="true" outlineLevel="0" collapsed="false"/>
    <row r="1046635" customFormat="false" ht="12.8" hidden="false" customHeight="true" outlineLevel="0" collapsed="false"/>
    <row r="1046636" customFormat="false" ht="12.8" hidden="false" customHeight="true" outlineLevel="0" collapsed="false"/>
    <row r="1046637" customFormat="false" ht="12.8" hidden="false" customHeight="true" outlineLevel="0" collapsed="false"/>
    <row r="1046638" customFormat="false" ht="12.8" hidden="false" customHeight="true" outlineLevel="0" collapsed="false"/>
    <row r="1046639" customFormat="false" ht="12.8" hidden="false" customHeight="true" outlineLevel="0" collapsed="false"/>
    <row r="1046640" customFormat="false" ht="12.8" hidden="false" customHeight="true" outlineLevel="0" collapsed="false"/>
    <row r="1046641" customFormat="false" ht="12.8" hidden="false" customHeight="true" outlineLevel="0" collapsed="false"/>
    <row r="1046642" customFormat="false" ht="12.8" hidden="false" customHeight="true" outlineLevel="0" collapsed="false"/>
    <row r="1046643" customFormat="false" ht="12.8" hidden="false" customHeight="true" outlineLevel="0" collapsed="false"/>
    <row r="1046644" customFormat="false" ht="12.8" hidden="false" customHeight="true" outlineLevel="0" collapsed="false"/>
    <row r="1046645" customFormat="false" ht="12.8" hidden="false" customHeight="true" outlineLevel="0" collapsed="false"/>
    <row r="1046646" customFormat="false" ht="12.8" hidden="false" customHeight="true" outlineLevel="0" collapsed="false"/>
    <row r="1046647" customFormat="false" ht="12.8" hidden="false" customHeight="true" outlineLevel="0" collapsed="false"/>
    <row r="1046648" customFormat="false" ht="12.8" hidden="false" customHeight="true" outlineLevel="0" collapsed="false"/>
    <row r="1046649" customFormat="false" ht="12.8" hidden="false" customHeight="true" outlineLevel="0" collapsed="false"/>
    <row r="1046650" customFormat="false" ht="12.8" hidden="false" customHeight="true" outlineLevel="0" collapsed="false"/>
    <row r="1046651" customFormat="false" ht="12.8" hidden="false" customHeight="true" outlineLevel="0" collapsed="false"/>
    <row r="1046652" customFormat="false" ht="12.8" hidden="false" customHeight="true" outlineLevel="0" collapsed="false"/>
    <row r="1046653" customFormat="false" ht="12.8" hidden="false" customHeight="true" outlineLevel="0" collapsed="false"/>
    <row r="1046654" customFormat="false" ht="12.8" hidden="false" customHeight="true" outlineLevel="0" collapsed="false"/>
    <row r="1046655" customFormat="false" ht="12.8" hidden="false" customHeight="true" outlineLevel="0" collapsed="false"/>
    <row r="1046656" customFormat="false" ht="12.8" hidden="false" customHeight="true" outlineLevel="0" collapsed="false"/>
    <row r="1046657" customFormat="false" ht="12.8" hidden="false" customHeight="true" outlineLevel="0" collapsed="false"/>
    <row r="1046658" customFormat="false" ht="12.8" hidden="false" customHeight="true" outlineLevel="0" collapsed="false"/>
    <row r="1046659" customFormat="false" ht="12.8" hidden="false" customHeight="true" outlineLevel="0" collapsed="false"/>
    <row r="1046660" customFormat="false" ht="12.8" hidden="false" customHeight="true" outlineLevel="0" collapsed="false"/>
    <row r="1046661" customFormat="false" ht="12.8" hidden="false" customHeight="true" outlineLevel="0" collapsed="false"/>
    <row r="1046662" customFormat="false" ht="12.8" hidden="false" customHeight="true" outlineLevel="0" collapsed="false"/>
    <row r="1046663" customFormat="false" ht="12.8" hidden="false" customHeight="true" outlineLevel="0" collapsed="false"/>
    <row r="1046664" customFormat="false" ht="12.8" hidden="false" customHeight="true" outlineLevel="0" collapsed="false"/>
    <row r="1046665" customFormat="false" ht="12.8" hidden="false" customHeight="true" outlineLevel="0" collapsed="false"/>
    <row r="1046666" customFormat="false" ht="12.8" hidden="false" customHeight="true" outlineLevel="0" collapsed="false"/>
    <row r="1046667" customFormat="false" ht="12.8" hidden="false" customHeight="true" outlineLevel="0" collapsed="false"/>
    <row r="1046668" customFormat="false" ht="12.8" hidden="false" customHeight="true" outlineLevel="0" collapsed="false"/>
    <row r="1046669" customFormat="false" ht="12.8" hidden="false" customHeight="true" outlineLevel="0" collapsed="false"/>
    <row r="1046670" customFormat="false" ht="12.8" hidden="false" customHeight="true" outlineLevel="0" collapsed="false"/>
    <row r="1046671" customFormat="false" ht="12.8" hidden="false" customHeight="true" outlineLevel="0" collapsed="false"/>
    <row r="1046672" customFormat="false" ht="12.8" hidden="false" customHeight="true" outlineLevel="0" collapsed="false"/>
    <row r="1046673" customFormat="false" ht="12.8" hidden="false" customHeight="true" outlineLevel="0" collapsed="false"/>
    <row r="1046674" customFormat="false" ht="12.8" hidden="false" customHeight="true" outlineLevel="0" collapsed="false"/>
    <row r="1046675" customFormat="false" ht="12.8" hidden="false" customHeight="true" outlineLevel="0" collapsed="false"/>
    <row r="1046676" customFormat="false" ht="12.8" hidden="false" customHeight="true" outlineLevel="0" collapsed="false"/>
    <row r="1046677" customFormat="false" ht="12.8" hidden="false" customHeight="true" outlineLevel="0" collapsed="false"/>
    <row r="1046678" customFormat="false" ht="12.8" hidden="false" customHeight="true" outlineLevel="0" collapsed="false"/>
    <row r="1046679" customFormat="false" ht="12.8" hidden="false" customHeight="true" outlineLevel="0" collapsed="false"/>
    <row r="1046680" customFormat="false" ht="12.8" hidden="false" customHeight="true" outlineLevel="0" collapsed="false"/>
    <row r="1046681" customFormat="false" ht="12.8" hidden="false" customHeight="true" outlineLevel="0" collapsed="false"/>
    <row r="1046682" customFormat="false" ht="12.8" hidden="false" customHeight="true" outlineLevel="0" collapsed="false"/>
    <row r="1046683" customFormat="false" ht="12.8" hidden="false" customHeight="true" outlineLevel="0" collapsed="false"/>
    <row r="1046684" customFormat="false" ht="12.8" hidden="false" customHeight="true" outlineLevel="0" collapsed="false"/>
    <row r="1046685" customFormat="false" ht="12.8" hidden="false" customHeight="true" outlineLevel="0" collapsed="false"/>
    <row r="1046686" customFormat="false" ht="12.8" hidden="false" customHeight="true" outlineLevel="0" collapsed="false"/>
    <row r="1046687" customFormat="false" ht="12.8" hidden="false" customHeight="true" outlineLevel="0" collapsed="false"/>
    <row r="1046688" customFormat="false" ht="12.8" hidden="false" customHeight="true" outlineLevel="0" collapsed="false"/>
    <row r="1046689" customFormat="false" ht="12.8" hidden="false" customHeight="true" outlineLevel="0" collapsed="false"/>
    <row r="1046690" customFormat="false" ht="12.8" hidden="false" customHeight="true" outlineLevel="0" collapsed="false"/>
    <row r="1046691" customFormat="false" ht="12.8" hidden="false" customHeight="true" outlineLevel="0" collapsed="false"/>
    <row r="1046692" customFormat="false" ht="12.8" hidden="false" customHeight="true" outlineLevel="0" collapsed="false"/>
    <row r="1046693" customFormat="false" ht="12.8" hidden="false" customHeight="true" outlineLevel="0" collapsed="false"/>
    <row r="1046694" customFormat="false" ht="12.8" hidden="false" customHeight="true" outlineLevel="0" collapsed="false"/>
    <row r="1046695" customFormat="false" ht="12.8" hidden="false" customHeight="true" outlineLevel="0" collapsed="false"/>
    <row r="1046696" customFormat="false" ht="12.8" hidden="false" customHeight="true" outlineLevel="0" collapsed="false"/>
    <row r="1046697" customFormat="false" ht="12.8" hidden="false" customHeight="true" outlineLevel="0" collapsed="false"/>
    <row r="1046698" customFormat="false" ht="12.8" hidden="false" customHeight="true" outlineLevel="0" collapsed="false"/>
    <row r="1046699" customFormat="false" ht="12.8" hidden="false" customHeight="true" outlineLevel="0" collapsed="false"/>
    <row r="1046700" customFormat="false" ht="12.8" hidden="false" customHeight="true" outlineLevel="0" collapsed="false"/>
    <row r="1046701" customFormat="false" ht="12.8" hidden="false" customHeight="true" outlineLevel="0" collapsed="false"/>
    <row r="1046702" customFormat="false" ht="12.8" hidden="false" customHeight="true" outlineLevel="0" collapsed="false"/>
    <row r="1046703" customFormat="false" ht="12.8" hidden="false" customHeight="true" outlineLevel="0" collapsed="false"/>
    <row r="1046704" customFormat="false" ht="12.8" hidden="false" customHeight="true" outlineLevel="0" collapsed="false"/>
    <row r="1046705" customFormat="false" ht="12.8" hidden="false" customHeight="true" outlineLevel="0" collapsed="false"/>
    <row r="1046706" customFormat="false" ht="12.8" hidden="false" customHeight="true" outlineLevel="0" collapsed="false"/>
    <row r="1046707" customFormat="false" ht="12.8" hidden="false" customHeight="true" outlineLevel="0" collapsed="false"/>
    <row r="1046708" customFormat="false" ht="12.8" hidden="false" customHeight="true" outlineLevel="0" collapsed="false"/>
    <row r="1046709" customFormat="false" ht="12.8" hidden="false" customHeight="true" outlineLevel="0" collapsed="false"/>
    <row r="1046710" customFormat="false" ht="12.8" hidden="false" customHeight="true" outlineLevel="0" collapsed="false"/>
    <row r="1046711" customFormat="false" ht="12.8" hidden="false" customHeight="true" outlineLevel="0" collapsed="false"/>
    <row r="1046712" customFormat="false" ht="12.8" hidden="false" customHeight="true" outlineLevel="0" collapsed="false"/>
    <row r="1046713" customFormat="false" ht="12.8" hidden="false" customHeight="true" outlineLevel="0" collapsed="false"/>
    <row r="1046714" customFormat="false" ht="12.8" hidden="false" customHeight="true" outlineLevel="0" collapsed="false"/>
    <row r="1046715" customFormat="false" ht="12.8" hidden="false" customHeight="true" outlineLevel="0" collapsed="false"/>
    <row r="1046716" customFormat="false" ht="12.8" hidden="false" customHeight="true" outlineLevel="0" collapsed="false"/>
    <row r="1046717" customFormat="false" ht="12.8" hidden="false" customHeight="true" outlineLevel="0" collapsed="false"/>
    <row r="1046718" customFormat="false" ht="12.8" hidden="false" customHeight="true" outlineLevel="0" collapsed="false"/>
    <row r="1046719" customFormat="false" ht="12.8" hidden="false" customHeight="true" outlineLevel="0" collapsed="false"/>
    <row r="1046720" customFormat="false" ht="12.8" hidden="false" customHeight="true" outlineLevel="0" collapsed="false"/>
    <row r="1046721" customFormat="false" ht="12.8" hidden="false" customHeight="true" outlineLevel="0" collapsed="false"/>
    <row r="1046722" customFormat="false" ht="12.8" hidden="false" customHeight="true" outlineLevel="0" collapsed="false"/>
    <row r="1046723" customFormat="false" ht="12.8" hidden="false" customHeight="true" outlineLevel="0" collapsed="false"/>
    <row r="1046724" customFormat="false" ht="12.8" hidden="false" customHeight="true" outlineLevel="0" collapsed="false"/>
    <row r="1046725" customFormat="false" ht="12.8" hidden="false" customHeight="true" outlineLevel="0" collapsed="false"/>
    <row r="1046726" customFormat="false" ht="12.8" hidden="false" customHeight="true" outlineLevel="0" collapsed="false"/>
    <row r="1046727" customFormat="false" ht="12.8" hidden="false" customHeight="true" outlineLevel="0" collapsed="false"/>
    <row r="1046728" customFormat="false" ht="12.8" hidden="false" customHeight="true" outlineLevel="0" collapsed="false"/>
    <row r="1046729" customFormat="false" ht="12.8" hidden="false" customHeight="true" outlineLevel="0" collapsed="false"/>
    <row r="1046730" customFormat="false" ht="12.8" hidden="false" customHeight="true" outlineLevel="0" collapsed="false"/>
    <row r="1046731" customFormat="false" ht="12.8" hidden="false" customHeight="true" outlineLevel="0" collapsed="false"/>
    <row r="1046732" customFormat="false" ht="12.8" hidden="false" customHeight="true" outlineLevel="0" collapsed="false"/>
    <row r="1046733" customFormat="false" ht="12.8" hidden="false" customHeight="true" outlineLevel="0" collapsed="false"/>
    <row r="1046734" customFormat="false" ht="12.8" hidden="false" customHeight="true" outlineLevel="0" collapsed="false"/>
    <row r="1046735" customFormat="false" ht="12.8" hidden="false" customHeight="true" outlineLevel="0" collapsed="false"/>
    <row r="1046736" customFormat="false" ht="12.8" hidden="false" customHeight="true" outlineLevel="0" collapsed="false"/>
    <row r="1046737" customFormat="false" ht="12.8" hidden="false" customHeight="true" outlineLevel="0" collapsed="false"/>
    <row r="1046738" customFormat="false" ht="12.8" hidden="false" customHeight="true" outlineLevel="0" collapsed="false"/>
    <row r="1046739" customFormat="false" ht="12.8" hidden="false" customHeight="true" outlineLevel="0" collapsed="false"/>
    <row r="1046740" customFormat="false" ht="12.8" hidden="false" customHeight="true" outlineLevel="0" collapsed="false"/>
    <row r="1046741" customFormat="false" ht="12.8" hidden="false" customHeight="true" outlineLevel="0" collapsed="false"/>
    <row r="1046742" customFormat="false" ht="12.8" hidden="false" customHeight="true" outlineLevel="0" collapsed="false"/>
    <row r="1046743" customFormat="false" ht="12.8" hidden="false" customHeight="true" outlineLevel="0" collapsed="false"/>
    <row r="1046744" customFormat="false" ht="12.8" hidden="false" customHeight="true" outlineLevel="0" collapsed="false"/>
    <row r="1046745" customFormat="false" ht="12.8" hidden="false" customHeight="true" outlineLevel="0" collapsed="false"/>
    <row r="1046746" customFormat="false" ht="12.8" hidden="false" customHeight="true" outlineLevel="0" collapsed="false"/>
    <row r="1046747" customFormat="false" ht="12.8" hidden="false" customHeight="true" outlineLevel="0" collapsed="false"/>
    <row r="1046748" customFormat="false" ht="12.8" hidden="false" customHeight="true" outlineLevel="0" collapsed="false"/>
    <row r="1046749" customFormat="false" ht="12.8" hidden="false" customHeight="true" outlineLevel="0" collapsed="false"/>
    <row r="1046750" customFormat="false" ht="12.8" hidden="false" customHeight="true" outlineLevel="0" collapsed="false"/>
    <row r="1046751" customFormat="false" ht="12.8" hidden="false" customHeight="true" outlineLevel="0" collapsed="false"/>
    <row r="1046752" customFormat="false" ht="12.8" hidden="false" customHeight="true" outlineLevel="0" collapsed="false"/>
    <row r="1046753" customFormat="false" ht="12.8" hidden="false" customHeight="true" outlineLevel="0" collapsed="false"/>
    <row r="1046754" customFormat="false" ht="12.8" hidden="false" customHeight="true" outlineLevel="0" collapsed="false"/>
    <row r="1046755" customFormat="false" ht="12.8" hidden="false" customHeight="true" outlineLevel="0" collapsed="false"/>
    <row r="1046756" customFormat="false" ht="12.8" hidden="false" customHeight="true" outlineLevel="0" collapsed="false"/>
    <row r="1046757" customFormat="false" ht="12.8" hidden="false" customHeight="true" outlineLevel="0" collapsed="false"/>
    <row r="1046758" customFormat="false" ht="12.8" hidden="false" customHeight="true" outlineLevel="0" collapsed="false"/>
    <row r="1046759" customFormat="false" ht="12.8" hidden="false" customHeight="true" outlineLevel="0" collapsed="false"/>
    <row r="1046760" customFormat="false" ht="12.8" hidden="false" customHeight="true" outlineLevel="0" collapsed="false"/>
    <row r="1046761" customFormat="false" ht="12.8" hidden="false" customHeight="true" outlineLevel="0" collapsed="false"/>
    <row r="1046762" customFormat="false" ht="12.8" hidden="false" customHeight="true" outlineLevel="0" collapsed="false"/>
    <row r="1046763" customFormat="false" ht="12.8" hidden="false" customHeight="true" outlineLevel="0" collapsed="false"/>
    <row r="1046764" customFormat="false" ht="12.8" hidden="false" customHeight="true" outlineLevel="0" collapsed="false"/>
    <row r="1046765" customFormat="false" ht="12.8" hidden="false" customHeight="true" outlineLevel="0" collapsed="false"/>
    <row r="1046766" customFormat="false" ht="12.8" hidden="false" customHeight="true" outlineLevel="0" collapsed="false"/>
    <row r="1046767" customFormat="false" ht="12.8" hidden="false" customHeight="true" outlineLevel="0" collapsed="false"/>
    <row r="1046768" customFormat="false" ht="12.8" hidden="false" customHeight="true" outlineLevel="0" collapsed="false"/>
    <row r="1046769" customFormat="false" ht="12.8" hidden="false" customHeight="true" outlineLevel="0" collapsed="false"/>
    <row r="1046770" customFormat="false" ht="12.8" hidden="false" customHeight="true" outlineLevel="0" collapsed="false"/>
    <row r="1046771" customFormat="false" ht="12.8" hidden="false" customHeight="true" outlineLevel="0" collapsed="false"/>
    <row r="1046772" customFormat="false" ht="12.8" hidden="false" customHeight="true" outlineLevel="0" collapsed="false"/>
    <row r="1046773" customFormat="false" ht="12.8" hidden="false" customHeight="true" outlineLevel="0" collapsed="false"/>
    <row r="1046774" customFormat="false" ht="12.8" hidden="false" customHeight="true" outlineLevel="0" collapsed="false"/>
    <row r="1046775" customFormat="false" ht="12.8" hidden="false" customHeight="true" outlineLevel="0" collapsed="false"/>
    <row r="1046776" customFormat="false" ht="12.8" hidden="false" customHeight="true" outlineLevel="0" collapsed="false"/>
    <row r="1046777" customFormat="false" ht="12.8" hidden="false" customHeight="true" outlineLevel="0" collapsed="false"/>
    <row r="1046778" customFormat="false" ht="12.8" hidden="false" customHeight="true" outlineLevel="0" collapsed="false"/>
    <row r="1046779" customFormat="false" ht="12.8" hidden="false" customHeight="true" outlineLevel="0" collapsed="false"/>
    <row r="1046780" customFormat="false" ht="12.8" hidden="false" customHeight="true" outlineLevel="0" collapsed="false"/>
    <row r="1046781" customFormat="false" ht="12.8" hidden="false" customHeight="true" outlineLevel="0" collapsed="false"/>
    <row r="1046782" customFormat="false" ht="12.8" hidden="false" customHeight="true" outlineLevel="0" collapsed="false"/>
    <row r="1046783" customFormat="false" ht="12.8" hidden="false" customHeight="true" outlineLevel="0" collapsed="false"/>
    <row r="1046784" customFormat="false" ht="12.8" hidden="false" customHeight="true" outlineLevel="0" collapsed="false"/>
    <row r="1046785" customFormat="false" ht="12.8" hidden="false" customHeight="true" outlineLevel="0" collapsed="false"/>
    <row r="1046786" customFormat="false" ht="12.8" hidden="false" customHeight="true" outlineLevel="0" collapsed="false"/>
    <row r="1046787" customFormat="false" ht="12.8" hidden="false" customHeight="true" outlineLevel="0" collapsed="false"/>
    <row r="1046788" customFormat="false" ht="12.8" hidden="false" customHeight="true" outlineLevel="0" collapsed="false"/>
    <row r="1046789" customFormat="false" ht="12.8" hidden="false" customHeight="true" outlineLevel="0" collapsed="false"/>
    <row r="1046790" customFormat="false" ht="12.8" hidden="false" customHeight="true" outlineLevel="0" collapsed="false"/>
    <row r="1046791" customFormat="false" ht="12.8" hidden="false" customHeight="true" outlineLevel="0" collapsed="false"/>
    <row r="1046792" customFormat="false" ht="12.8" hidden="false" customHeight="true" outlineLevel="0" collapsed="false"/>
    <row r="1046793" customFormat="false" ht="12.8" hidden="false" customHeight="true" outlineLevel="0" collapsed="false"/>
    <row r="1046794" customFormat="false" ht="12.8" hidden="false" customHeight="true" outlineLevel="0" collapsed="false"/>
    <row r="1046795" customFormat="false" ht="12.8" hidden="false" customHeight="true" outlineLevel="0" collapsed="false"/>
    <row r="1046796" customFormat="false" ht="12.8" hidden="false" customHeight="true" outlineLevel="0" collapsed="false"/>
    <row r="1046797" customFormat="false" ht="12.8" hidden="false" customHeight="true" outlineLevel="0" collapsed="false"/>
    <row r="1046798" customFormat="false" ht="12.8" hidden="false" customHeight="true" outlineLevel="0" collapsed="false"/>
    <row r="1046799" customFormat="false" ht="12.8" hidden="false" customHeight="true" outlineLevel="0" collapsed="false"/>
    <row r="1046800" customFormat="false" ht="12.8" hidden="false" customHeight="true" outlineLevel="0" collapsed="false"/>
    <row r="1046801" customFormat="false" ht="12.8" hidden="false" customHeight="true" outlineLevel="0" collapsed="false"/>
    <row r="1046802" customFormat="false" ht="12.8" hidden="false" customHeight="true" outlineLevel="0" collapsed="false"/>
    <row r="1046803" customFormat="false" ht="12.8" hidden="false" customHeight="true" outlineLevel="0" collapsed="false"/>
    <row r="1046804" customFormat="false" ht="12.8" hidden="false" customHeight="true" outlineLevel="0" collapsed="false"/>
    <row r="1046805" customFormat="false" ht="12.8" hidden="false" customHeight="true" outlineLevel="0" collapsed="false"/>
    <row r="1046806" customFormat="false" ht="12.8" hidden="false" customHeight="true" outlineLevel="0" collapsed="false"/>
    <row r="1046807" customFormat="false" ht="12.8" hidden="false" customHeight="true" outlineLevel="0" collapsed="false"/>
    <row r="1046808" customFormat="false" ht="12.8" hidden="false" customHeight="true" outlineLevel="0" collapsed="false"/>
    <row r="1046809" customFormat="false" ht="12.8" hidden="false" customHeight="true" outlineLevel="0" collapsed="false"/>
    <row r="1046810" customFormat="false" ht="12.8" hidden="false" customHeight="true" outlineLevel="0" collapsed="false"/>
    <row r="1046811" customFormat="false" ht="12.8" hidden="false" customHeight="true" outlineLevel="0" collapsed="false"/>
    <row r="1046812" customFormat="false" ht="12.8" hidden="false" customHeight="true" outlineLevel="0" collapsed="false"/>
    <row r="1046813" customFormat="false" ht="12.8" hidden="false" customHeight="true" outlineLevel="0" collapsed="false"/>
    <row r="1046814" customFormat="false" ht="12.8" hidden="false" customHeight="true" outlineLevel="0" collapsed="false"/>
    <row r="1046815" customFormat="false" ht="12.8" hidden="false" customHeight="true" outlineLevel="0" collapsed="false"/>
    <row r="1046816" customFormat="false" ht="12.8" hidden="false" customHeight="true" outlineLevel="0" collapsed="false"/>
    <row r="1046817" customFormat="false" ht="12.8" hidden="false" customHeight="true" outlineLevel="0" collapsed="false"/>
    <row r="1046818" customFormat="false" ht="12.8" hidden="false" customHeight="true" outlineLevel="0" collapsed="false"/>
    <row r="1046819" customFormat="false" ht="12.8" hidden="false" customHeight="true" outlineLevel="0" collapsed="false"/>
    <row r="1046820" customFormat="false" ht="12.8" hidden="false" customHeight="true" outlineLevel="0" collapsed="false"/>
    <row r="1046821" customFormat="false" ht="12.8" hidden="false" customHeight="true" outlineLevel="0" collapsed="false"/>
    <row r="1046822" customFormat="false" ht="12.8" hidden="false" customHeight="true" outlineLevel="0" collapsed="false"/>
    <row r="1046823" customFormat="false" ht="12.8" hidden="false" customHeight="true" outlineLevel="0" collapsed="false"/>
    <row r="1046824" customFormat="false" ht="12.8" hidden="false" customHeight="true" outlineLevel="0" collapsed="false"/>
    <row r="1046825" customFormat="false" ht="12.8" hidden="false" customHeight="true" outlineLevel="0" collapsed="false"/>
    <row r="1046826" customFormat="false" ht="12.8" hidden="false" customHeight="true" outlineLevel="0" collapsed="false"/>
    <row r="1046827" customFormat="false" ht="12.8" hidden="false" customHeight="true" outlineLevel="0" collapsed="false"/>
    <row r="1046828" customFormat="false" ht="12.8" hidden="false" customHeight="true" outlineLevel="0" collapsed="false"/>
    <row r="1046829" customFormat="false" ht="12.8" hidden="false" customHeight="true" outlineLevel="0" collapsed="false"/>
    <row r="1046830" customFormat="false" ht="12.8" hidden="false" customHeight="true" outlineLevel="0" collapsed="false"/>
    <row r="1046831" customFormat="false" ht="12.8" hidden="false" customHeight="true" outlineLevel="0" collapsed="false"/>
    <row r="1046832" customFormat="false" ht="12.8" hidden="false" customHeight="true" outlineLevel="0" collapsed="false"/>
    <row r="1046833" customFormat="false" ht="12.8" hidden="false" customHeight="true" outlineLevel="0" collapsed="false"/>
    <row r="1046834" customFormat="false" ht="12.8" hidden="false" customHeight="true" outlineLevel="0" collapsed="false"/>
    <row r="1046835" customFormat="false" ht="12.8" hidden="false" customHeight="true" outlineLevel="0" collapsed="false"/>
    <row r="1046836" customFormat="false" ht="12.8" hidden="false" customHeight="true" outlineLevel="0" collapsed="false"/>
    <row r="1046837" customFormat="false" ht="12.8" hidden="false" customHeight="true" outlineLevel="0" collapsed="false"/>
    <row r="1046838" customFormat="false" ht="12.8" hidden="false" customHeight="true" outlineLevel="0" collapsed="false"/>
    <row r="1046839" customFormat="false" ht="12.8" hidden="false" customHeight="true" outlineLevel="0" collapsed="false"/>
    <row r="1046840" customFormat="false" ht="12.8" hidden="false" customHeight="true" outlineLevel="0" collapsed="false"/>
    <row r="1046841" customFormat="false" ht="12.8" hidden="false" customHeight="true" outlineLevel="0" collapsed="false"/>
    <row r="1046842" customFormat="false" ht="12.8" hidden="false" customHeight="true" outlineLevel="0" collapsed="false"/>
    <row r="1046843" customFormat="false" ht="12.8" hidden="false" customHeight="true" outlineLevel="0" collapsed="false"/>
    <row r="1046844" customFormat="false" ht="12.8" hidden="false" customHeight="true" outlineLevel="0" collapsed="false"/>
    <row r="1046845" customFormat="false" ht="12.8" hidden="false" customHeight="true" outlineLevel="0" collapsed="false"/>
    <row r="1046846" customFormat="false" ht="12.8" hidden="false" customHeight="true" outlineLevel="0" collapsed="false"/>
    <row r="1046847" customFormat="false" ht="12.8" hidden="false" customHeight="true" outlineLevel="0" collapsed="false"/>
    <row r="1046848" customFormat="false" ht="12.8" hidden="false" customHeight="true" outlineLevel="0" collapsed="false"/>
    <row r="1046849" customFormat="false" ht="12.8" hidden="false" customHeight="true" outlineLevel="0" collapsed="false"/>
    <row r="1046850" customFormat="false" ht="12.8" hidden="false" customHeight="true" outlineLevel="0" collapsed="false"/>
    <row r="1046851" customFormat="false" ht="12.8" hidden="false" customHeight="true" outlineLevel="0" collapsed="false"/>
    <row r="1046852" customFormat="false" ht="12.8" hidden="false" customHeight="true" outlineLevel="0" collapsed="false"/>
    <row r="1046853" customFormat="false" ht="12.8" hidden="false" customHeight="true" outlineLevel="0" collapsed="false"/>
    <row r="1046854" customFormat="false" ht="12.8" hidden="false" customHeight="true" outlineLevel="0" collapsed="false"/>
    <row r="1046855" customFormat="false" ht="12.8" hidden="false" customHeight="true" outlineLevel="0" collapsed="false"/>
    <row r="1046856" customFormat="false" ht="12.8" hidden="false" customHeight="true" outlineLevel="0" collapsed="false"/>
    <row r="1046857" customFormat="false" ht="12.8" hidden="false" customHeight="true" outlineLevel="0" collapsed="false"/>
    <row r="1046858" customFormat="false" ht="12.8" hidden="false" customHeight="true" outlineLevel="0" collapsed="false"/>
    <row r="1046859" customFormat="false" ht="12.8" hidden="false" customHeight="true" outlineLevel="0" collapsed="false"/>
    <row r="1046860" customFormat="false" ht="12.8" hidden="false" customHeight="true" outlineLevel="0" collapsed="false"/>
    <row r="1046861" customFormat="false" ht="12.8" hidden="false" customHeight="true" outlineLevel="0" collapsed="false"/>
    <row r="1046862" customFormat="false" ht="12.8" hidden="false" customHeight="true" outlineLevel="0" collapsed="false"/>
    <row r="1046863" customFormat="false" ht="12.8" hidden="false" customHeight="true" outlineLevel="0" collapsed="false"/>
    <row r="1046864" customFormat="false" ht="12.8" hidden="false" customHeight="true" outlineLevel="0" collapsed="false"/>
    <row r="1046865" customFormat="false" ht="12.8" hidden="false" customHeight="true" outlineLevel="0" collapsed="false"/>
    <row r="1046866" customFormat="false" ht="12.8" hidden="false" customHeight="true" outlineLevel="0" collapsed="false"/>
    <row r="1046867" customFormat="false" ht="12.8" hidden="false" customHeight="true" outlineLevel="0" collapsed="false"/>
    <row r="1046868" customFormat="false" ht="12.8" hidden="false" customHeight="true" outlineLevel="0" collapsed="false"/>
    <row r="1046869" customFormat="false" ht="12.8" hidden="false" customHeight="true" outlineLevel="0" collapsed="false"/>
    <row r="1046870" customFormat="false" ht="12.8" hidden="false" customHeight="true" outlineLevel="0" collapsed="false"/>
    <row r="1046871" customFormat="false" ht="12.8" hidden="false" customHeight="true" outlineLevel="0" collapsed="false"/>
    <row r="1046872" customFormat="false" ht="12.8" hidden="false" customHeight="true" outlineLevel="0" collapsed="false"/>
    <row r="1046873" customFormat="false" ht="12.8" hidden="false" customHeight="true" outlineLevel="0" collapsed="false"/>
    <row r="1046874" customFormat="false" ht="12.8" hidden="false" customHeight="true" outlineLevel="0" collapsed="false"/>
    <row r="1046875" customFormat="false" ht="12.8" hidden="false" customHeight="true" outlineLevel="0" collapsed="false"/>
    <row r="1046876" customFormat="false" ht="12.8" hidden="false" customHeight="true" outlineLevel="0" collapsed="false"/>
    <row r="1046877" customFormat="false" ht="12.8" hidden="false" customHeight="true" outlineLevel="0" collapsed="false"/>
    <row r="1046878" customFormat="false" ht="12.8" hidden="false" customHeight="true" outlineLevel="0" collapsed="false"/>
    <row r="1046879" customFormat="false" ht="12.8" hidden="false" customHeight="true" outlineLevel="0" collapsed="false"/>
    <row r="1046880" customFormat="false" ht="12.8" hidden="false" customHeight="true" outlineLevel="0" collapsed="false"/>
    <row r="1046881" customFormat="false" ht="12.8" hidden="false" customHeight="true" outlineLevel="0" collapsed="false"/>
    <row r="1046882" customFormat="false" ht="12.8" hidden="false" customHeight="true" outlineLevel="0" collapsed="false"/>
    <row r="1046883" customFormat="false" ht="12.8" hidden="false" customHeight="true" outlineLevel="0" collapsed="false"/>
    <row r="1046884" customFormat="false" ht="12.8" hidden="false" customHeight="true" outlineLevel="0" collapsed="false"/>
    <row r="1046885" customFormat="false" ht="12.8" hidden="false" customHeight="true" outlineLevel="0" collapsed="false"/>
    <row r="1046886" customFormat="false" ht="12.8" hidden="false" customHeight="true" outlineLevel="0" collapsed="false"/>
    <row r="1046887" customFormat="false" ht="12.8" hidden="false" customHeight="true" outlineLevel="0" collapsed="false"/>
    <row r="1046888" customFormat="false" ht="12.8" hidden="false" customHeight="true" outlineLevel="0" collapsed="false"/>
    <row r="1046889" customFormat="false" ht="12.8" hidden="false" customHeight="true" outlineLevel="0" collapsed="false"/>
    <row r="1046890" customFormat="false" ht="12.8" hidden="false" customHeight="true" outlineLevel="0" collapsed="false"/>
    <row r="1046891" customFormat="false" ht="12.8" hidden="false" customHeight="true" outlineLevel="0" collapsed="false"/>
    <row r="1046892" customFormat="false" ht="12.8" hidden="false" customHeight="true" outlineLevel="0" collapsed="false"/>
    <row r="1046893" customFormat="false" ht="12.8" hidden="false" customHeight="true" outlineLevel="0" collapsed="false"/>
    <row r="1046894" customFormat="false" ht="12.8" hidden="false" customHeight="true" outlineLevel="0" collapsed="false"/>
    <row r="1046895" customFormat="false" ht="12.8" hidden="false" customHeight="true" outlineLevel="0" collapsed="false"/>
    <row r="1046896" customFormat="false" ht="12.8" hidden="false" customHeight="true" outlineLevel="0" collapsed="false"/>
    <row r="1046897" customFormat="false" ht="12.8" hidden="false" customHeight="true" outlineLevel="0" collapsed="false"/>
    <row r="1046898" customFormat="false" ht="12.8" hidden="false" customHeight="true" outlineLevel="0" collapsed="false"/>
    <row r="1046899" customFormat="false" ht="12.8" hidden="false" customHeight="true" outlineLevel="0" collapsed="false"/>
    <row r="1046900" customFormat="false" ht="12.8" hidden="false" customHeight="true" outlineLevel="0" collapsed="false"/>
    <row r="1046901" customFormat="false" ht="12.8" hidden="false" customHeight="true" outlineLevel="0" collapsed="false"/>
    <row r="1046902" customFormat="false" ht="12.8" hidden="false" customHeight="true" outlineLevel="0" collapsed="false"/>
    <row r="1046903" customFormat="false" ht="12.8" hidden="false" customHeight="true" outlineLevel="0" collapsed="false"/>
    <row r="1046904" customFormat="false" ht="12.8" hidden="false" customHeight="true" outlineLevel="0" collapsed="false"/>
    <row r="1046905" customFormat="false" ht="12.8" hidden="false" customHeight="true" outlineLevel="0" collapsed="false"/>
    <row r="1046906" customFormat="false" ht="12.8" hidden="false" customHeight="true" outlineLevel="0" collapsed="false"/>
    <row r="1046907" customFormat="false" ht="12.8" hidden="false" customHeight="true" outlineLevel="0" collapsed="false"/>
    <row r="1046908" customFormat="false" ht="12.8" hidden="false" customHeight="true" outlineLevel="0" collapsed="false"/>
    <row r="1046909" customFormat="false" ht="12.8" hidden="false" customHeight="true" outlineLevel="0" collapsed="false"/>
    <row r="1046910" customFormat="false" ht="12.8" hidden="false" customHeight="true" outlineLevel="0" collapsed="false"/>
    <row r="1046911" customFormat="false" ht="12.8" hidden="false" customHeight="true" outlineLevel="0" collapsed="false"/>
    <row r="1046912" customFormat="false" ht="12.8" hidden="false" customHeight="true" outlineLevel="0" collapsed="false"/>
    <row r="1046913" customFormat="false" ht="12.8" hidden="false" customHeight="true" outlineLevel="0" collapsed="false"/>
    <row r="1046914" customFormat="false" ht="12.8" hidden="false" customHeight="true" outlineLevel="0" collapsed="false"/>
    <row r="1046915" customFormat="false" ht="12.8" hidden="false" customHeight="true" outlineLevel="0" collapsed="false"/>
    <row r="1046916" customFormat="false" ht="12.8" hidden="false" customHeight="true" outlineLevel="0" collapsed="false"/>
    <row r="1046917" customFormat="false" ht="12.8" hidden="false" customHeight="true" outlineLevel="0" collapsed="false"/>
    <row r="1046918" customFormat="false" ht="12.8" hidden="false" customHeight="true" outlineLevel="0" collapsed="false"/>
    <row r="1046919" customFormat="false" ht="12.8" hidden="false" customHeight="true" outlineLevel="0" collapsed="false"/>
    <row r="1046920" customFormat="false" ht="12.8" hidden="false" customHeight="true" outlineLevel="0" collapsed="false"/>
    <row r="1046921" customFormat="false" ht="12.8" hidden="false" customHeight="true" outlineLevel="0" collapsed="false"/>
    <row r="1046922" customFormat="false" ht="12.8" hidden="false" customHeight="true" outlineLevel="0" collapsed="false"/>
    <row r="1046923" customFormat="false" ht="12.8" hidden="false" customHeight="true" outlineLevel="0" collapsed="false"/>
    <row r="1046924" customFormat="false" ht="12.8" hidden="false" customHeight="true" outlineLevel="0" collapsed="false"/>
    <row r="1046925" customFormat="false" ht="12.8" hidden="false" customHeight="true" outlineLevel="0" collapsed="false"/>
    <row r="1046926" customFormat="false" ht="12.8" hidden="false" customHeight="true" outlineLevel="0" collapsed="false"/>
    <row r="1046927" customFormat="false" ht="12.8" hidden="false" customHeight="true" outlineLevel="0" collapsed="false"/>
    <row r="1046928" customFormat="false" ht="12.8" hidden="false" customHeight="true" outlineLevel="0" collapsed="false"/>
    <row r="1046929" customFormat="false" ht="12.8" hidden="false" customHeight="true" outlineLevel="0" collapsed="false"/>
    <row r="1046930" customFormat="false" ht="12.8" hidden="false" customHeight="true" outlineLevel="0" collapsed="false"/>
    <row r="1046931" customFormat="false" ht="12.8" hidden="false" customHeight="true" outlineLevel="0" collapsed="false"/>
    <row r="1046932" customFormat="false" ht="12.8" hidden="false" customHeight="true" outlineLevel="0" collapsed="false"/>
    <row r="1046933" customFormat="false" ht="12.8" hidden="false" customHeight="true" outlineLevel="0" collapsed="false"/>
    <row r="1046934" customFormat="false" ht="12.8" hidden="false" customHeight="true" outlineLevel="0" collapsed="false"/>
    <row r="1046935" customFormat="false" ht="12.8" hidden="false" customHeight="true" outlineLevel="0" collapsed="false"/>
    <row r="1046936" customFormat="false" ht="12.8" hidden="false" customHeight="true" outlineLevel="0" collapsed="false"/>
    <row r="1046937" customFormat="false" ht="12.8" hidden="false" customHeight="true" outlineLevel="0" collapsed="false"/>
    <row r="1046938" customFormat="false" ht="12.8" hidden="false" customHeight="true" outlineLevel="0" collapsed="false"/>
    <row r="1046939" customFormat="false" ht="12.8" hidden="false" customHeight="true" outlineLevel="0" collapsed="false"/>
    <row r="1046940" customFormat="false" ht="12.8" hidden="false" customHeight="true" outlineLevel="0" collapsed="false"/>
    <row r="1046941" customFormat="false" ht="12.8" hidden="false" customHeight="true" outlineLevel="0" collapsed="false"/>
    <row r="1046942" customFormat="false" ht="12.8" hidden="false" customHeight="true" outlineLevel="0" collapsed="false"/>
    <row r="1046943" customFormat="false" ht="12.8" hidden="false" customHeight="true" outlineLevel="0" collapsed="false"/>
    <row r="1046944" customFormat="false" ht="12.8" hidden="false" customHeight="true" outlineLevel="0" collapsed="false"/>
    <row r="1046945" customFormat="false" ht="12.8" hidden="false" customHeight="true" outlineLevel="0" collapsed="false"/>
    <row r="1046946" customFormat="false" ht="12.8" hidden="false" customHeight="true" outlineLevel="0" collapsed="false"/>
    <row r="1046947" customFormat="false" ht="12.8" hidden="false" customHeight="true" outlineLevel="0" collapsed="false"/>
    <row r="1046948" customFormat="false" ht="12.8" hidden="false" customHeight="true" outlineLevel="0" collapsed="false"/>
    <row r="1046949" customFormat="false" ht="12.8" hidden="false" customHeight="true" outlineLevel="0" collapsed="false"/>
    <row r="1046950" customFormat="false" ht="12.8" hidden="false" customHeight="true" outlineLevel="0" collapsed="false"/>
    <row r="1046951" customFormat="false" ht="12.8" hidden="false" customHeight="true" outlineLevel="0" collapsed="false"/>
    <row r="1046952" customFormat="false" ht="12.8" hidden="false" customHeight="true" outlineLevel="0" collapsed="false"/>
    <row r="1046953" customFormat="false" ht="12.8" hidden="false" customHeight="true" outlineLevel="0" collapsed="false"/>
    <row r="1046954" customFormat="false" ht="12.8" hidden="false" customHeight="true" outlineLevel="0" collapsed="false"/>
    <row r="1046955" customFormat="false" ht="12.8" hidden="false" customHeight="true" outlineLevel="0" collapsed="false"/>
    <row r="1046956" customFormat="false" ht="12.8" hidden="false" customHeight="true" outlineLevel="0" collapsed="false"/>
    <row r="1046957" customFormat="false" ht="12.8" hidden="false" customHeight="true" outlineLevel="0" collapsed="false"/>
    <row r="1046958" customFormat="false" ht="12.8" hidden="false" customHeight="true" outlineLevel="0" collapsed="false"/>
    <row r="1046959" customFormat="false" ht="12.8" hidden="false" customHeight="true" outlineLevel="0" collapsed="false"/>
    <row r="1046960" customFormat="false" ht="12.8" hidden="false" customHeight="true" outlineLevel="0" collapsed="false"/>
    <row r="1046961" customFormat="false" ht="12.8" hidden="false" customHeight="true" outlineLevel="0" collapsed="false"/>
    <row r="1046962" customFormat="false" ht="12.8" hidden="false" customHeight="true" outlineLevel="0" collapsed="false"/>
    <row r="1046963" customFormat="false" ht="12.8" hidden="false" customHeight="true" outlineLevel="0" collapsed="false"/>
    <row r="1046964" customFormat="false" ht="12.8" hidden="false" customHeight="true" outlineLevel="0" collapsed="false"/>
    <row r="1046965" customFormat="false" ht="12.8" hidden="false" customHeight="true" outlineLevel="0" collapsed="false"/>
    <row r="1046966" customFormat="false" ht="12.8" hidden="false" customHeight="true" outlineLevel="0" collapsed="false"/>
    <row r="1046967" customFormat="false" ht="12.8" hidden="false" customHeight="true" outlineLevel="0" collapsed="false"/>
    <row r="1046968" customFormat="false" ht="12.8" hidden="false" customHeight="true" outlineLevel="0" collapsed="false"/>
    <row r="1046969" customFormat="false" ht="12.8" hidden="false" customHeight="true" outlineLevel="0" collapsed="false"/>
    <row r="1046970" customFormat="false" ht="12.8" hidden="false" customHeight="true" outlineLevel="0" collapsed="false"/>
    <row r="1046971" customFormat="false" ht="12.8" hidden="false" customHeight="true" outlineLevel="0" collapsed="false"/>
    <row r="1046972" customFormat="false" ht="12.8" hidden="false" customHeight="true" outlineLevel="0" collapsed="false"/>
    <row r="1046973" customFormat="false" ht="12.8" hidden="false" customHeight="true" outlineLevel="0" collapsed="false"/>
    <row r="1046974" customFormat="false" ht="12.8" hidden="false" customHeight="true" outlineLevel="0" collapsed="false"/>
    <row r="1046975" customFormat="false" ht="12.8" hidden="false" customHeight="true" outlineLevel="0" collapsed="false"/>
    <row r="1046976" customFormat="false" ht="12.8" hidden="false" customHeight="true" outlineLevel="0" collapsed="false"/>
    <row r="1046977" customFormat="false" ht="12.8" hidden="false" customHeight="true" outlineLevel="0" collapsed="false"/>
    <row r="1046978" customFormat="false" ht="12.8" hidden="false" customHeight="true" outlineLevel="0" collapsed="false"/>
    <row r="1046979" customFormat="false" ht="12.8" hidden="false" customHeight="true" outlineLevel="0" collapsed="false"/>
    <row r="1046980" customFormat="false" ht="12.8" hidden="false" customHeight="true" outlineLevel="0" collapsed="false"/>
    <row r="1046981" customFormat="false" ht="12.8" hidden="false" customHeight="true" outlineLevel="0" collapsed="false"/>
    <row r="1046982" customFormat="false" ht="12.8" hidden="false" customHeight="true" outlineLevel="0" collapsed="false"/>
    <row r="1046983" customFormat="false" ht="12.8" hidden="false" customHeight="true" outlineLevel="0" collapsed="false"/>
    <row r="1046984" customFormat="false" ht="12.8" hidden="false" customHeight="true" outlineLevel="0" collapsed="false"/>
    <row r="1046985" customFormat="false" ht="12.8" hidden="false" customHeight="true" outlineLevel="0" collapsed="false"/>
    <row r="1046986" customFormat="false" ht="12.8" hidden="false" customHeight="true" outlineLevel="0" collapsed="false"/>
    <row r="1046987" customFormat="false" ht="12.8" hidden="false" customHeight="true" outlineLevel="0" collapsed="false"/>
    <row r="1046988" customFormat="false" ht="12.8" hidden="false" customHeight="true" outlineLevel="0" collapsed="false"/>
    <row r="1046989" customFormat="false" ht="12.8" hidden="false" customHeight="true" outlineLevel="0" collapsed="false"/>
    <row r="1046990" customFormat="false" ht="12.8" hidden="false" customHeight="true" outlineLevel="0" collapsed="false"/>
    <row r="1046991" customFormat="false" ht="12.8" hidden="false" customHeight="true" outlineLevel="0" collapsed="false"/>
    <row r="1046992" customFormat="false" ht="12.8" hidden="false" customHeight="true" outlineLevel="0" collapsed="false"/>
    <row r="1046993" customFormat="false" ht="12.8" hidden="false" customHeight="true" outlineLevel="0" collapsed="false"/>
    <row r="1046994" customFormat="false" ht="12.8" hidden="false" customHeight="true" outlineLevel="0" collapsed="false"/>
    <row r="1046995" customFormat="false" ht="12.8" hidden="false" customHeight="true" outlineLevel="0" collapsed="false"/>
    <row r="1046996" customFormat="false" ht="12.8" hidden="false" customHeight="true" outlineLevel="0" collapsed="false"/>
    <row r="1046997" customFormat="false" ht="12.8" hidden="false" customHeight="true" outlineLevel="0" collapsed="false"/>
    <row r="1046998" customFormat="false" ht="12.8" hidden="false" customHeight="true" outlineLevel="0" collapsed="false"/>
    <row r="1046999" customFormat="false" ht="12.8" hidden="false" customHeight="true" outlineLevel="0" collapsed="false"/>
    <row r="1047000" customFormat="false" ht="12.8" hidden="false" customHeight="true" outlineLevel="0" collapsed="false"/>
    <row r="1047001" customFormat="false" ht="12.8" hidden="false" customHeight="true" outlineLevel="0" collapsed="false"/>
    <row r="1047002" customFormat="false" ht="12.8" hidden="false" customHeight="true" outlineLevel="0" collapsed="false"/>
    <row r="1047003" customFormat="false" ht="12.8" hidden="false" customHeight="true" outlineLevel="0" collapsed="false"/>
    <row r="1047004" customFormat="false" ht="12.8" hidden="false" customHeight="true" outlineLevel="0" collapsed="false"/>
    <row r="1047005" customFormat="false" ht="12.8" hidden="false" customHeight="true" outlineLevel="0" collapsed="false"/>
    <row r="1047006" customFormat="false" ht="12.8" hidden="false" customHeight="true" outlineLevel="0" collapsed="false"/>
    <row r="1047007" customFormat="false" ht="12.8" hidden="false" customHeight="true" outlineLevel="0" collapsed="false"/>
    <row r="1047008" customFormat="false" ht="12.8" hidden="false" customHeight="true" outlineLevel="0" collapsed="false"/>
    <row r="1047009" customFormat="false" ht="12.8" hidden="false" customHeight="true" outlineLevel="0" collapsed="false"/>
    <row r="1047010" customFormat="false" ht="12.8" hidden="false" customHeight="true" outlineLevel="0" collapsed="false"/>
    <row r="1047011" customFormat="false" ht="12.8" hidden="false" customHeight="true" outlineLevel="0" collapsed="false"/>
    <row r="1047012" customFormat="false" ht="12.8" hidden="false" customHeight="true" outlineLevel="0" collapsed="false"/>
    <row r="1047013" customFormat="false" ht="12.8" hidden="false" customHeight="true" outlineLevel="0" collapsed="false"/>
    <row r="1047014" customFormat="false" ht="12.8" hidden="false" customHeight="true" outlineLevel="0" collapsed="false"/>
    <row r="1047015" customFormat="false" ht="12.8" hidden="false" customHeight="true" outlineLevel="0" collapsed="false"/>
    <row r="1047016" customFormat="false" ht="12.8" hidden="false" customHeight="true" outlineLevel="0" collapsed="false"/>
    <row r="1047017" customFormat="false" ht="12.8" hidden="false" customHeight="true" outlineLevel="0" collapsed="false"/>
    <row r="1047018" customFormat="false" ht="12.8" hidden="false" customHeight="true" outlineLevel="0" collapsed="false"/>
    <row r="1047019" customFormat="false" ht="12.8" hidden="false" customHeight="true" outlineLevel="0" collapsed="false"/>
    <row r="1047020" customFormat="false" ht="12.8" hidden="false" customHeight="true" outlineLevel="0" collapsed="false"/>
    <row r="1047021" customFormat="false" ht="12.8" hidden="false" customHeight="true" outlineLevel="0" collapsed="false"/>
    <row r="1047022" customFormat="false" ht="12.8" hidden="false" customHeight="true" outlineLevel="0" collapsed="false"/>
    <row r="1047023" customFormat="false" ht="12.8" hidden="false" customHeight="true" outlineLevel="0" collapsed="false"/>
    <row r="1047024" customFormat="false" ht="12.8" hidden="false" customHeight="true" outlineLevel="0" collapsed="false"/>
    <row r="1047025" customFormat="false" ht="12.8" hidden="false" customHeight="true" outlineLevel="0" collapsed="false"/>
    <row r="1047026" customFormat="false" ht="12.8" hidden="false" customHeight="true" outlineLevel="0" collapsed="false"/>
    <row r="1047027" customFormat="false" ht="12.8" hidden="false" customHeight="true" outlineLevel="0" collapsed="false"/>
    <row r="1047028" customFormat="false" ht="12.8" hidden="false" customHeight="true" outlineLevel="0" collapsed="false"/>
    <row r="1047029" customFormat="false" ht="12.8" hidden="false" customHeight="true" outlineLevel="0" collapsed="false"/>
    <row r="1047030" customFormat="false" ht="12.8" hidden="false" customHeight="true" outlineLevel="0" collapsed="false"/>
    <row r="1047031" customFormat="false" ht="12.8" hidden="false" customHeight="true" outlineLevel="0" collapsed="false"/>
    <row r="1047032" customFormat="false" ht="12.8" hidden="false" customHeight="true" outlineLevel="0" collapsed="false"/>
    <row r="1047033" customFormat="false" ht="12.8" hidden="false" customHeight="true" outlineLevel="0" collapsed="false"/>
    <row r="1047034" customFormat="false" ht="12.8" hidden="false" customHeight="true" outlineLevel="0" collapsed="false"/>
    <row r="1047035" customFormat="false" ht="12.8" hidden="false" customHeight="true" outlineLevel="0" collapsed="false"/>
    <row r="1047036" customFormat="false" ht="12.8" hidden="false" customHeight="true" outlineLevel="0" collapsed="false"/>
    <row r="1047037" customFormat="false" ht="12.8" hidden="false" customHeight="true" outlineLevel="0" collapsed="false"/>
    <row r="1047038" customFormat="false" ht="12.8" hidden="false" customHeight="true" outlineLevel="0" collapsed="false"/>
    <row r="1047039" customFormat="false" ht="12.8" hidden="false" customHeight="true" outlineLevel="0" collapsed="false"/>
    <row r="1047040" customFormat="false" ht="12.8" hidden="false" customHeight="true" outlineLevel="0" collapsed="false"/>
    <row r="1047041" customFormat="false" ht="12.8" hidden="false" customHeight="true" outlineLevel="0" collapsed="false"/>
    <row r="1047042" customFormat="false" ht="12.8" hidden="false" customHeight="true" outlineLevel="0" collapsed="false"/>
    <row r="1047043" customFormat="false" ht="12.8" hidden="false" customHeight="true" outlineLevel="0" collapsed="false"/>
    <row r="1047044" customFormat="false" ht="12.8" hidden="false" customHeight="true" outlineLevel="0" collapsed="false"/>
    <row r="1047045" customFormat="false" ht="12.8" hidden="false" customHeight="true" outlineLevel="0" collapsed="false"/>
    <row r="1047046" customFormat="false" ht="12.8" hidden="false" customHeight="true" outlineLevel="0" collapsed="false"/>
    <row r="1047047" customFormat="false" ht="12.8" hidden="false" customHeight="true" outlineLevel="0" collapsed="false"/>
    <row r="1047048" customFormat="false" ht="12.8" hidden="false" customHeight="true" outlineLevel="0" collapsed="false"/>
    <row r="1047049" customFormat="false" ht="12.8" hidden="false" customHeight="true" outlineLevel="0" collapsed="false"/>
    <row r="1047050" customFormat="false" ht="12.8" hidden="false" customHeight="true" outlineLevel="0" collapsed="false"/>
    <row r="1047051" customFormat="false" ht="12.8" hidden="false" customHeight="true" outlineLevel="0" collapsed="false"/>
    <row r="1047052" customFormat="false" ht="12.8" hidden="false" customHeight="true" outlineLevel="0" collapsed="false"/>
    <row r="1047053" customFormat="false" ht="12.8" hidden="false" customHeight="true" outlineLevel="0" collapsed="false"/>
    <row r="1047054" customFormat="false" ht="12.8" hidden="false" customHeight="true" outlineLevel="0" collapsed="false"/>
    <row r="1047055" customFormat="false" ht="12.8" hidden="false" customHeight="true" outlineLevel="0" collapsed="false"/>
    <row r="1047056" customFormat="false" ht="12.8" hidden="false" customHeight="true" outlineLevel="0" collapsed="false"/>
    <row r="1047057" customFormat="false" ht="12.8" hidden="false" customHeight="true" outlineLevel="0" collapsed="false"/>
    <row r="1047058" customFormat="false" ht="12.8" hidden="false" customHeight="true" outlineLevel="0" collapsed="false"/>
    <row r="1047059" customFormat="false" ht="12.8" hidden="false" customHeight="true" outlineLevel="0" collapsed="false"/>
    <row r="1047060" customFormat="false" ht="12.8" hidden="false" customHeight="true" outlineLevel="0" collapsed="false"/>
    <row r="1047061" customFormat="false" ht="12.8" hidden="false" customHeight="true" outlineLevel="0" collapsed="false"/>
    <row r="1047062" customFormat="false" ht="12.8" hidden="false" customHeight="true" outlineLevel="0" collapsed="false"/>
    <row r="1047063" customFormat="false" ht="12.8" hidden="false" customHeight="true" outlineLevel="0" collapsed="false"/>
    <row r="1047064" customFormat="false" ht="12.8" hidden="false" customHeight="true" outlineLevel="0" collapsed="false"/>
    <row r="1047065" customFormat="false" ht="12.8" hidden="false" customHeight="true" outlineLevel="0" collapsed="false"/>
    <row r="1047066" customFormat="false" ht="12.8" hidden="false" customHeight="true" outlineLevel="0" collapsed="false"/>
    <row r="1047067" customFormat="false" ht="12.8" hidden="false" customHeight="true" outlineLevel="0" collapsed="false"/>
    <row r="1047068" customFormat="false" ht="12.8" hidden="false" customHeight="true" outlineLevel="0" collapsed="false"/>
    <row r="1047069" customFormat="false" ht="12.8" hidden="false" customHeight="true" outlineLevel="0" collapsed="false"/>
    <row r="1047070" customFormat="false" ht="12.8" hidden="false" customHeight="true" outlineLevel="0" collapsed="false"/>
    <row r="1047071" customFormat="false" ht="12.8" hidden="false" customHeight="true" outlineLevel="0" collapsed="false"/>
    <row r="1047072" customFormat="false" ht="12.8" hidden="false" customHeight="true" outlineLevel="0" collapsed="false"/>
    <row r="1047073" customFormat="false" ht="12.8" hidden="false" customHeight="true" outlineLevel="0" collapsed="false"/>
    <row r="1047074" customFormat="false" ht="12.8" hidden="false" customHeight="true" outlineLevel="0" collapsed="false"/>
    <row r="1047075" customFormat="false" ht="12.8" hidden="false" customHeight="true" outlineLevel="0" collapsed="false"/>
    <row r="1047076" customFormat="false" ht="12.8" hidden="false" customHeight="true" outlineLevel="0" collapsed="false"/>
    <row r="1047077" customFormat="false" ht="12.8" hidden="false" customHeight="true" outlineLevel="0" collapsed="false"/>
    <row r="1047078" customFormat="false" ht="12.8" hidden="false" customHeight="true" outlineLevel="0" collapsed="false"/>
    <row r="1047079" customFormat="false" ht="12.8" hidden="false" customHeight="true" outlineLevel="0" collapsed="false"/>
    <row r="1047080" customFormat="false" ht="12.8" hidden="false" customHeight="true" outlineLevel="0" collapsed="false"/>
    <row r="1047081" customFormat="false" ht="12.8" hidden="false" customHeight="true" outlineLevel="0" collapsed="false"/>
    <row r="1047082" customFormat="false" ht="12.8" hidden="false" customHeight="true" outlineLevel="0" collapsed="false"/>
    <row r="1047083" customFormat="false" ht="12.8" hidden="false" customHeight="true" outlineLevel="0" collapsed="false"/>
    <row r="1047084" customFormat="false" ht="12.8" hidden="false" customHeight="true" outlineLevel="0" collapsed="false"/>
    <row r="1047085" customFormat="false" ht="12.8" hidden="false" customHeight="true" outlineLevel="0" collapsed="false"/>
    <row r="1047086" customFormat="false" ht="12.8" hidden="false" customHeight="true" outlineLevel="0" collapsed="false"/>
    <row r="1047087" customFormat="false" ht="12.8" hidden="false" customHeight="true" outlineLevel="0" collapsed="false"/>
    <row r="1047088" customFormat="false" ht="12.8" hidden="false" customHeight="true" outlineLevel="0" collapsed="false"/>
    <row r="1047089" customFormat="false" ht="12.8" hidden="false" customHeight="true" outlineLevel="0" collapsed="false"/>
    <row r="1047090" customFormat="false" ht="12.8" hidden="false" customHeight="true" outlineLevel="0" collapsed="false"/>
    <row r="1047091" customFormat="false" ht="12.8" hidden="false" customHeight="true" outlineLevel="0" collapsed="false"/>
    <row r="1047092" customFormat="false" ht="12.8" hidden="false" customHeight="true" outlineLevel="0" collapsed="false"/>
    <row r="1047093" customFormat="false" ht="12.8" hidden="false" customHeight="true" outlineLevel="0" collapsed="false"/>
    <row r="1047094" customFormat="false" ht="12.8" hidden="false" customHeight="true" outlineLevel="0" collapsed="false"/>
    <row r="1047095" customFormat="false" ht="12.8" hidden="false" customHeight="true" outlineLevel="0" collapsed="false"/>
    <row r="1047096" customFormat="false" ht="12.8" hidden="false" customHeight="true" outlineLevel="0" collapsed="false"/>
    <row r="1047097" customFormat="false" ht="12.8" hidden="false" customHeight="true" outlineLevel="0" collapsed="false"/>
    <row r="1047098" customFormat="false" ht="12.8" hidden="false" customHeight="true" outlineLevel="0" collapsed="false"/>
    <row r="1047099" customFormat="false" ht="12.8" hidden="false" customHeight="true" outlineLevel="0" collapsed="false"/>
    <row r="1047100" customFormat="false" ht="12.8" hidden="false" customHeight="true" outlineLevel="0" collapsed="false"/>
    <row r="1047101" customFormat="false" ht="12.8" hidden="false" customHeight="true" outlineLevel="0" collapsed="false"/>
    <row r="1047102" customFormat="false" ht="12.8" hidden="false" customHeight="true" outlineLevel="0" collapsed="false"/>
    <row r="1047103" customFormat="false" ht="12.8" hidden="false" customHeight="true" outlineLevel="0" collapsed="false"/>
    <row r="1047104" customFormat="false" ht="12.8" hidden="false" customHeight="true" outlineLevel="0" collapsed="false"/>
    <row r="1047105" customFormat="false" ht="12.8" hidden="false" customHeight="true" outlineLevel="0" collapsed="false"/>
    <row r="1047106" customFormat="false" ht="12.8" hidden="false" customHeight="true" outlineLevel="0" collapsed="false"/>
    <row r="1047107" customFormat="false" ht="12.8" hidden="false" customHeight="true" outlineLevel="0" collapsed="false"/>
    <row r="1047108" customFormat="false" ht="12.8" hidden="false" customHeight="true" outlineLevel="0" collapsed="false"/>
    <row r="1047109" customFormat="false" ht="12.8" hidden="false" customHeight="true" outlineLevel="0" collapsed="false"/>
    <row r="1047110" customFormat="false" ht="12.8" hidden="false" customHeight="true" outlineLevel="0" collapsed="false"/>
    <row r="1047111" customFormat="false" ht="12.8" hidden="false" customHeight="true" outlineLevel="0" collapsed="false"/>
    <row r="1047112" customFormat="false" ht="12.8" hidden="false" customHeight="true" outlineLevel="0" collapsed="false"/>
    <row r="1047113" customFormat="false" ht="12.8" hidden="false" customHeight="true" outlineLevel="0" collapsed="false"/>
    <row r="1047114" customFormat="false" ht="12.8" hidden="false" customHeight="true" outlineLevel="0" collapsed="false"/>
    <row r="1047115" customFormat="false" ht="12.8" hidden="false" customHeight="true" outlineLevel="0" collapsed="false"/>
    <row r="1047116" customFormat="false" ht="12.8" hidden="false" customHeight="true" outlineLevel="0" collapsed="false"/>
    <row r="1047117" customFormat="false" ht="12.8" hidden="false" customHeight="true" outlineLevel="0" collapsed="false"/>
    <row r="1047118" customFormat="false" ht="12.8" hidden="false" customHeight="true" outlineLevel="0" collapsed="false"/>
    <row r="1047119" customFormat="false" ht="12.8" hidden="false" customHeight="true" outlineLevel="0" collapsed="false"/>
    <row r="1047120" customFormat="false" ht="12.8" hidden="false" customHeight="true" outlineLevel="0" collapsed="false"/>
    <row r="1047121" customFormat="false" ht="12.8" hidden="false" customHeight="true" outlineLevel="0" collapsed="false"/>
    <row r="1047122" customFormat="false" ht="12.8" hidden="false" customHeight="true" outlineLevel="0" collapsed="false"/>
    <row r="1047123" customFormat="false" ht="12.8" hidden="false" customHeight="true" outlineLevel="0" collapsed="false"/>
    <row r="1047124" customFormat="false" ht="12.8" hidden="false" customHeight="true" outlineLevel="0" collapsed="false"/>
    <row r="1047125" customFormat="false" ht="12.8" hidden="false" customHeight="true" outlineLevel="0" collapsed="false"/>
    <row r="1047126" customFormat="false" ht="12.8" hidden="false" customHeight="true" outlineLevel="0" collapsed="false"/>
    <row r="1047127" customFormat="false" ht="12.8" hidden="false" customHeight="true" outlineLevel="0" collapsed="false"/>
    <row r="1047128" customFormat="false" ht="12.8" hidden="false" customHeight="true" outlineLevel="0" collapsed="false"/>
    <row r="1047129" customFormat="false" ht="12.8" hidden="false" customHeight="true" outlineLevel="0" collapsed="false"/>
    <row r="1047130" customFormat="false" ht="12.8" hidden="false" customHeight="true" outlineLevel="0" collapsed="false"/>
    <row r="1047131" customFormat="false" ht="12.8" hidden="false" customHeight="true" outlineLevel="0" collapsed="false"/>
    <row r="1047132" customFormat="false" ht="12.8" hidden="false" customHeight="true" outlineLevel="0" collapsed="false"/>
    <row r="1047133" customFormat="false" ht="12.8" hidden="false" customHeight="true" outlineLevel="0" collapsed="false"/>
    <row r="1047134" customFormat="false" ht="12.8" hidden="false" customHeight="true" outlineLevel="0" collapsed="false"/>
    <row r="1047135" customFormat="false" ht="12.8" hidden="false" customHeight="true" outlineLevel="0" collapsed="false"/>
    <row r="1047136" customFormat="false" ht="12.8" hidden="false" customHeight="true" outlineLevel="0" collapsed="false"/>
    <row r="1047137" customFormat="false" ht="12.8" hidden="false" customHeight="true" outlineLevel="0" collapsed="false"/>
    <row r="1047138" customFormat="false" ht="12.8" hidden="false" customHeight="true" outlineLevel="0" collapsed="false"/>
    <row r="1047139" customFormat="false" ht="12.8" hidden="false" customHeight="true" outlineLevel="0" collapsed="false"/>
    <row r="1047140" customFormat="false" ht="12.8" hidden="false" customHeight="true" outlineLevel="0" collapsed="false"/>
    <row r="1047141" customFormat="false" ht="12.8" hidden="false" customHeight="true" outlineLevel="0" collapsed="false"/>
    <row r="1047142" customFormat="false" ht="12.8" hidden="false" customHeight="true" outlineLevel="0" collapsed="false"/>
    <row r="1047143" customFormat="false" ht="12.8" hidden="false" customHeight="true" outlineLevel="0" collapsed="false"/>
    <row r="1047144" customFormat="false" ht="12.8" hidden="false" customHeight="true" outlineLevel="0" collapsed="false"/>
    <row r="1047145" customFormat="false" ht="12.8" hidden="false" customHeight="true" outlineLevel="0" collapsed="false"/>
    <row r="1047146" customFormat="false" ht="12.8" hidden="false" customHeight="true" outlineLevel="0" collapsed="false"/>
    <row r="1047147" customFormat="false" ht="12.8" hidden="false" customHeight="true" outlineLevel="0" collapsed="false"/>
    <row r="1047148" customFormat="false" ht="12.8" hidden="false" customHeight="true" outlineLevel="0" collapsed="false"/>
    <row r="1047149" customFormat="false" ht="12.8" hidden="false" customHeight="true" outlineLevel="0" collapsed="false"/>
    <row r="1047150" customFormat="false" ht="12.8" hidden="false" customHeight="true" outlineLevel="0" collapsed="false"/>
    <row r="1047151" customFormat="false" ht="12.8" hidden="false" customHeight="true" outlineLevel="0" collapsed="false"/>
    <row r="1047152" customFormat="false" ht="12.8" hidden="false" customHeight="true" outlineLevel="0" collapsed="false"/>
    <row r="1047153" customFormat="false" ht="12.8" hidden="false" customHeight="true" outlineLevel="0" collapsed="false"/>
    <row r="1047154" customFormat="false" ht="12.8" hidden="false" customHeight="true" outlineLevel="0" collapsed="false"/>
    <row r="1047155" customFormat="false" ht="12.8" hidden="false" customHeight="true" outlineLevel="0" collapsed="false"/>
    <row r="1047156" customFormat="false" ht="12.8" hidden="false" customHeight="true" outlineLevel="0" collapsed="false"/>
    <row r="1047157" customFormat="false" ht="12.8" hidden="false" customHeight="true" outlineLevel="0" collapsed="false"/>
    <row r="1047158" customFormat="false" ht="12.8" hidden="false" customHeight="true" outlineLevel="0" collapsed="false"/>
    <row r="1047159" customFormat="false" ht="12.8" hidden="false" customHeight="true" outlineLevel="0" collapsed="false"/>
    <row r="1047160" customFormat="false" ht="12.8" hidden="false" customHeight="true" outlineLevel="0" collapsed="false"/>
    <row r="1047161" customFormat="false" ht="12.8" hidden="false" customHeight="true" outlineLevel="0" collapsed="false"/>
    <row r="1047162" customFormat="false" ht="12.8" hidden="false" customHeight="true" outlineLevel="0" collapsed="false"/>
    <row r="1047163" customFormat="false" ht="12.8" hidden="false" customHeight="true" outlineLevel="0" collapsed="false"/>
    <row r="1047164" customFormat="false" ht="12.8" hidden="false" customHeight="true" outlineLevel="0" collapsed="false"/>
    <row r="1047165" customFormat="false" ht="12.8" hidden="false" customHeight="true" outlineLevel="0" collapsed="false"/>
    <row r="1047166" customFormat="false" ht="12.8" hidden="false" customHeight="true" outlineLevel="0" collapsed="false"/>
    <row r="1047167" customFormat="false" ht="12.8" hidden="false" customHeight="true" outlineLevel="0" collapsed="false"/>
    <row r="1047168" customFormat="false" ht="12.8" hidden="false" customHeight="true" outlineLevel="0" collapsed="false"/>
    <row r="1047169" customFormat="false" ht="12.8" hidden="false" customHeight="true" outlineLevel="0" collapsed="false"/>
    <row r="1047170" customFormat="false" ht="12.8" hidden="false" customHeight="true" outlineLevel="0" collapsed="false"/>
    <row r="1047171" customFormat="false" ht="12.8" hidden="false" customHeight="true" outlineLevel="0" collapsed="false"/>
    <row r="1047172" customFormat="false" ht="12.8" hidden="false" customHeight="true" outlineLevel="0" collapsed="false"/>
    <row r="1047173" customFormat="false" ht="12.8" hidden="false" customHeight="true" outlineLevel="0" collapsed="false"/>
    <row r="1047174" customFormat="false" ht="12.8" hidden="false" customHeight="true" outlineLevel="0" collapsed="false"/>
    <row r="1047175" customFormat="false" ht="12.8" hidden="false" customHeight="true" outlineLevel="0" collapsed="false"/>
    <row r="1047176" customFormat="false" ht="12.8" hidden="false" customHeight="true" outlineLevel="0" collapsed="false"/>
    <row r="1047177" customFormat="false" ht="12.8" hidden="false" customHeight="true" outlineLevel="0" collapsed="false"/>
    <row r="1047178" customFormat="false" ht="12.8" hidden="false" customHeight="true" outlineLevel="0" collapsed="false"/>
    <row r="1047179" customFormat="false" ht="12.8" hidden="false" customHeight="true" outlineLevel="0" collapsed="false"/>
    <row r="1047180" customFormat="false" ht="12.8" hidden="false" customHeight="true" outlineLevel="0" collapsed="false"/>
    <row r="1047181" customFormat="false" ht="12.8" hidden="false" customHeight="true" outlineLevel="0" collapsed="false"/>
    <row r="1047182" customFormat="false" ht="12.8" hidden="false" customHeight="true" outlineLevel="0" collapsed="false"/>
    <row r="1047183" customFormat="false" ht="12.8" hidden="false" customHeight="true" outlineLevel="0" collapsed="false"/>
    <row r="1047184" customFormat="false" ht="12.8" hidden="false" customHeight="true" outlineLevel="0" collapsed="false"/>
    <row r="1047185" customFormat="false" ht="12.8" hidden="false" customHeight="true" outlineLevel="0" collapsed="false"/>
    <row r="1047186" customFormat="false" ht="12.8" hidden="false" customHeight="true" outlineLevel="0" collapsed="false"/>
    <row r="1047187" customFormat="false" ht="12.8" hidden="false" customHeight="true" outlineLevel="0" collapsed="false"/>
    <row r="1047188" customFormat="false" ht="12.8" hidden="false" customHeight="true" outlineLevel="0" collapsed="false"/>
    <row r="1047189" customFormat="false" ht="12.8" hidden="false" customHeight="true" outlineLevel="0" collapsed="false"/>
    <row r="1047190" customFormat="false" ht="12.8" hidden="false" customHeight="true" outlineLevel="0" collapsed="false"/>
    <row r="1047191" customFormat="false" ht="12.8" hidden="false" customHeight="true" outlineLevel="0" collapsed="false"/>
    <row r="1047192" customFormat="false" ht="12.8" hidden="false" customHeight="true" outlineLevel="0" collapsed="false"/>
    <row r="1047193" customFormat="false" ht="12.8" hidden="false" customHeight="true" outlineLevel="0" collapsed="false"/>
    <row r="1047194" customFormat="false" ht="12.8" hidden="false" customHeight="true" outlineLevel="0" collapsed="false"/>
    <row r="1047195" customFormat="false" ht="12.8" hidden="false" customHeight="true" outlineLevel="0" collapsed="false"/>
    <row r="1047196" customFormat="false" ht="12.8" hidden="false" customHeight="true" outlineLevel="0" collapsed="false"/>
    <row r="1047197" customFormat="false" ht="12.8" hidden="false" customHeight="true" outlineLevel="0" collapsed="false"/>
    <row r="1047198" customFormat="false" ht="12.8" hidden="false" customHeight="true" outlineLevel="0" collapsed="false"/>
    <row r="1047199" customFormat="false" ht="12.8" hidden="false" customHeight="true" outlineLevel="0" collapsed="false"/>
    <row r="1047200" customFormat="false" ht="12.8" hidden="false" customHeight="true" outlineLevel="0" collapsed="false"/>
    <row r="1047201" customFormat="false" ht="12.8" hidden="false" customHeight="true" outlineLevel="0" collapsed="false"/>
    <row r="1047202" customFormat="false" ht="12.8" hidden="false" customHeight="true" outlineLevel="0" collapsed="false"/>
    <row r="1047203" customFormat="false" ht="12.8" hidden="false" customHeight="true" outlineLevel="0" collapsed="false"/>
    <row r="1047204" customFormat="false" ht="12.8" hidden="false" customHeight="true" outlineLevel="0" collapsed="false"/>
    <row r="1047205" customFormat="false" ht="12.8" hidden="false" customHeight="true" outlineLevel="0" collapsed="false"/>
    <row r="1047206" customFormat="false" ht="12.8" hidden="false" customHeight="true" outlineLevel="0" collapsed="false"/>
    <row r="1047207" customFormat="false" ht="12.8" hidden="false" customHeight="true" outlineLevel="0" collapsed="false"/>
    <row r="1047208" customFormat="false" ht="12.8" hidden="false" customHeight="true" outlineLevel="0" collapsed="false"/>
    <row r="1047209" customFormat="false" ht="12.8" hidden="false" customHeight="true" outlineLevel="0" collapsed="false"/>
    <row r="1047210" customFormat="false" ht="12.8" hidden="false" customHeight="true" outlineLevel="0" collapsed="false"/>
    <row r="1047211" customFormat="false" ht="12.8" hidden="false" customHeight="true" outlineLevel="0" collapsed="false"/>
    <row r="1047212" customFormat="false" ht="12.8" hidden="false" customHeight="true" outlineLevel="0" collapsed="false"/>
    <row r="1047213" customFormat="false" ht="12.8" hidden="false" customHeight="true" outlineLevel="0" collapsed="false"/>
    <row r="1047214" customFormat="false" ht="12.8" hidden="false" customHeight="true" outlineLevel="0" collapsed="false"/>
    <row r="1047215" customFormat="false" ht="12.8" hidden="false" customHeight="true" outlineLevel="0" collapsed="false"/>
    <row r="1047216" customFormat="false" ht="12.8" hidden="false" customHeight="true" outlineLevel="0" collapsed="false"/>
    <row r="1047217" customFormat="false" ht="12.8" hidden="false" customHeight="true" outlineLevel="0" collapsed="false"/>
    <row r="1047218" customFormat="false" ht="12.8" hidden="false" customHeight="true" outlineLevel="0" collapsed="false"/>
    <row r="1047219" customFormat="false" ht="12.8" hidden="false" customHeight="true" outlineLevel="0" collapsed="false"/>
    <row r="1047220" customFormat="false" ht="12.8" hidden="false" customHeight="true" outlineLevel="0" collapsed="false"/>
    <row r="1047221" customFormat="false" ht="12.8" hidden="false" customHeight="true" outlineLevel="0" collapsed="false"/>
    <row r="1047222" customFormat="false" ht="12.8" hidden="false" customHeight="true" outlineLevel="0" collapsed="false"/>
    <row r="1047223" customFormat="false" ht="12.8" hidden="false" customHeight="true" outlineLevel="0" collapsed="false"/>
    <row r="1047224" customFormat="false" ht="12.8" hidden="false" customHeight="true" outlineLevel="0" collapsed="false"/>
    <row r="1047225" customFormat="false" ht="12.8" hidden="false" customHeight="true" outlineLevel="0" collapsed="false"/>
    <row r="1047226" customFormat="false" ht="12.8" hidden="false" customHeight="true" outlineLevel="0" collapsed="false"/>
    <row r="1047227" customFormat="false" ht="12.8" hidden="false" customHeight="true" outlineLevel="0" collapsed="false"/>
    <row r="1047228" customFormat="false" ht="12.8" hidden="false" customHeight="true" outlineLevel="0" collapsed="false"/>
    <row r="1047229" customFormat="false" ht="12.8" hidden="false" customHeight="true" outlineLevel="0" collapsed="false"/>
    <row r="1047230" customFormat="false" ht="12.8" hidden="false" customHeight="true" outlineLevel="0" collapsed="false"/>
    <row r="1047231" customFormat="false" ht="12.8" hidden="false" customHeight="true" outlineLevel="0" collapsed="false"/>
    <row r="1047232" customFormat="false" ht="12.8" hidden="false" customHeight="true" outlineLevel="0" collapsed="false"/>
    <row r="1047233" customFormat="false" ht="12.8" hidden="false" customHeight="true" outlineLevel="0" collapsed="false"/>
    <row r="1047234" customFormat="false" ht="12.8" hidden="false" customHeight="true" outlineLevel="0" collapsed="false"/>
    <row r="1047235" customFormat="false" ht="12.8" hidden="false" customHeight="true" outlineLevel="0" collapsed="false"/>
    <row r="1047236" customFormat="false" ht="12.8" hidden="false" customHeight="true" outlineLevel="0" collapsed="false"/>
    <row r="1047237" customFormat="false" ht="12.8" hidden="false" customHeight="true" outlineLevel="0" collapsed="false"/>
    <row r="1047238" customFormat="false" ht="12.8" hidden="false" customHeight="true" outlineLevel="0" collapsed="false"/>
    <row r="1047239" customFormat="false" ht="12.8" hidden="false" customHeight="true" outlineLevel="0" collapsed="false"/>
    <row r="1047240" customFormat="false" ht="12.8" hidden="false" customHeight="true" outlineLevel="0" collapsed="false"/>
    <row r="1047241" customFormat="false" ht="12.8" hidden="false" customHeight="true" outlineLevel="0" collapsed="false"/>
    <row r="1047242" customFormat="false" ht="12.8" hidden="false" customHeight="true" outlineLevel="0" collapsed="false"/>
    <row r="1047243" customFormat="false" ht="12.8" hidden="false" customHeight="true" outlineLevel="0" collapsed="false"/>
    <row r="1047244" customFormat="false" ht="12.8" hidden="false" customHeight="true" outlineLevel="0" collapsed="false"/>
    <row r="1047245" customFormat="false" ht="12.8" hidden="false" customHeight="true" outlineLevel="0" collapsed="false"/>
    <row r="1047246" customFormat="false" ht="12.8" hidden="false" customHeight="true" outlineLevel="0" collapsed="false"/>
    <row r="1047247" customFormat="false" ht="12.8" hidden="false" customHeight="true" outlineLevel="0" collapsed="false"/>
    <row r="1047248" customFormat="false" ht="12.8" hidden="false" customHeight="true" outlineLevel="0" collapsed="false"/>
    <row r="1047249" customFormat="false" ht="12.8" hidden="false" customHeight="true" outlineLevel="0" collapsed="false"/>
    <row r="1047250" customFormat="false" ht="12.8" hidden="false" customHeight="true" outlineLevel="0" collapsed="false"/>
    <row r="1047251" customFormat="false" ht="12.8" hidden="false" customHeight="true" outlineLevel="0" collapsed="false"/>
    <row r="1047252" customFormat="false" ht="12.8" hidden="false" customHeight="true" outlineLevel="0" collapsed="false"/>
    <row r="1047253" customFormat="false" ht="12.8" hidden="false" customHeight="true" outlineLevel="0" collapsed="false"/>
    <row r="1047254" customFormat="false" ht="12.8" hidden="false" customHeight="true" outlineLevel="0" collapsed="false"/>
    <row r="1047255" customFormat="false" ht="12.8" hidden="false" customHeight="true" outlineLevel="0" collapsed="false"/>
    <row r="1047256" customFormat="false" ht="12.8" hidden="false" customHeight="true" outlineLevel="0" collapsed="false"/>
    <row r="1047257" customFormat="false" ht="12.8" hidden="false" customHeight="true" outlineLevel="0" collapsed="false"/>
    <row r="1047258" customFormat="false" ht="12.8" hidden="false" customHeight="true" outlineLevel="0" collapsed="false"/>
    <row r="1047259" customFormat="false" ht="12.8" hidden="false" customHeight="true" outlineLevel="0" collapsed="false"/>
    <row r="1047260" customFormat="false" ht="12.8" hidden="false" customHeight="true" outlineLevel="0" collapsed="false"/>
    <row r="1047261" customFormat="false" ht="12.8" hidden="false" customHeight="true" outlineLevel="0" collapsed="false"/>
    <row r="1047262" customFormat="false" ht="12.8" hidden="false" customHeight="true" outlineLevel="0" collapsed="false"/>
    <row r="1047263" customFormat="false" ht="12.8" hidden="false" customHeight="true" outlineLevel="0" collapsed="false"/>
    <row r="1047264" customFormat="false" ht="12.8" hidden="false" customHeight="true" outlineLevel="0" collapsed="false"/>
    <row r="1047265" customFormat="false" ht="12.8" hidden="false" customHeight="true" outlineLevel="0" collapsed="false"/>
    <row r="1047266" customFormat="false" ht="12.8" hidden="false" customHeight="true" outlineLevel="0" collapsed="false"/>
    <row r="1047267" customFormat="false" ht="12.8" hidden="false" customHeight="true" outlineLevel="0" collapsed="false"/>
    <row r="1047268" customFormat="false" ht="12.8" hidden="false" customHeight="true" outlineLevel="0" collapsed="false"/>
    <row r="1047269" customFormat="false" ht="12.8" hidden="false" customHeight="true" outlineLevel="0" collapsed="false"/>
    <row r="1047270" customFormat="false" ht="12.8" hidden="false" customHeight="true" outlineLevel="0" collapsed="false"/>
    <row r="1047271" customFormat="false" ht="12.8" hidden="false" customHeight="true" outlineLevel="0" collapsed="false"/>
    <row r="1047272" customFormat="false" ht="12.8" hidden="false" customHeight="true" outlineLevel="0" collapsed="false"/>
    <row r="1047273" customFormat="false" ht="12.8" hidden="false" customHeight="true" outlineLevel="0" collapsed="false"/>
    <row r="1047274" customFormat="false" ht="12.8" hidden="false" customHeight="true" outlineLevel="0" collapsed="false"/>
    <row r="1047275" customFormat="false" ht="12.8" hidden="false" customHeight="true" outlineLevel="0" collapsed="false"/>
    <row r="1047276" customFormat="false" ht="12.8" hidden="false" customHeight="true" outlineLevel="0" collapsed="false"/>
    <row r="1047277" customFormat="false" ht="12.8" hidden="false" customHeight="true" outlineLevel="0" collapsed="false"/>
    <row r="1047278" customFormat="false" ht="12.8" hidden="false" customHeight="true" outlineLevel="0" collapsed="false"/>
    <row r="1047279" customFormat="false" ht="12.8" hidden="false" customHeight="true" outlineLevel="0" collapsed="false"/>
    <row r="1047280" customFormat="false" ht="12.8" hidden="false" customHeight="true" outlineLevel="0" collapsed="false"/>
    <row r="1047281" customFormat="false" ht="12.8" hidden="false" customHeight="true" outlineLevel="0" collapsed="false"/>
    <row r="1047282" customFormat="false" ht="12.8" hidden="false" customHeight="true" outlineLevel="0" collapsed="false"/>
    <row r="1047283" customFormat="false" ht="12.8" hidden="false" customHeight="true" outlineLevel="0" collapsed="false"/>
    <row r="1047284" customFormat="false" ht="12.8" hidden="false" customHeight="true" outlineLevel="0" collapsed="false"/>
    <row r="1047285" customFormat="false" ht="12.8" hidden="false" customHeight="true" outlineLevel="0" collapsed="false"/>
    <row r="1047286" customFormat="false" ht="12.8" hidden="false" customHeight="true" outlineLevel="0" collapsed="false"/>
    <row r="1047287" customFormat="false" ht="12.8" hidden="false" customHeight="true" outlineLevel="0" collapsed="false"/>
    <row r="1047288" customFormat="false" ht="12.8" hidden="false" customHeight="true" outlineLevel="0" collapsed="false"/>
    <row r="1047289" customFormat="false" ht="12.8" hidden="false" customHeight="true" outlineLevel="0" collapsed="false"/>
    <row r="1047290" customFormat="false" ht="12.8" hidden="false" customHeight="true" outlineLevel="0" collapsed="false"/>
    <row r="1047291" customFormat="false" ht="12.8" hidden="false" customHeight="true" outlineLevel="0" collapsed="false"/>
    <row r="1047292" customFormat="false" ht="12.8" hidden="false" customHeight="true" outlineLevel="0" collapsed="false"/>
    <row r="1047293" customFormat="false" ht="12.8" hidden="false" customHeight="true" outlineLevel="0" collapsed="false"/>
    <row r="1047294" customFormat="false" ht="12.8" hidden="false" customHeight="true" outlineLevel="0" collapsed="false"/>
    <row r="1047295" customFormat="false" ht="12.8" hidden="false" customHeight="true" outlineLevel="0" collapsed="false"/>
    <row r="1047296" customFormat="false" ht="12.8" hidden="false" customHeight="true" outlineLevel="0" collapsed="false"/>
    <row r="1047297" customFormat="false" ht="12.8" hidden="false" customHeight="true" outlineLevel="0" collapsed="false"/>
    <row r="1047298" customFormat="false" ht="12.8" hidden="false" customHeight="true" outlineLevel="0" collapsed="false"/>
    <row r="1047299" customFormat="false" ht="12.8" hidden="false" customHeight="true" outlineLevel="0" collapsed="false"/>
    <row r="1047300" customFormat="false" ht="12.8" hidden="false" customHeight="true" outlineLevel="0" collapsed="false"/>
    <row r="1047301" customFormat="false" ht="12.8" hidden="false" customHeight="true" outlineLevel="0" collapsed="false"/>
    <row r="1047302" customFormat="false" ht="12.8" hidden="false" customHeight="true" outlineLevel="0" collapsed="false"/>
    <row r="1047303" customFormat="false" ht="12.8" hidden="false" customHeight="true" outlineLevel="0" collapsed="false"/>
    <row r="1047304" customFormat="false" ht="12.8" hidden="false" customHeight="true" outlineLevel="0" collapsed="false"/>
    <row r="1047305" customFormat="false" ht="12.8" hidden="false" customHeight="true" outlineLevel="0" collapsed="false"/>
    <row r="1047306" customFormat="false" ht="12.8" hidden="false" customHeight="true" outlineLevel="0" collapsed="false"/>
    <row r="1047307" customFormat="false" ht="12.8" hidden="false" customHeight="true" outlineLevel="0" collapsed="false"/>
    <row r="1047308" customFormat="false" ht="12.8" hidden="false" customHeight="true" outlineLevel="0" collapsed="false"/>
    <row r="1047309" customFormat="false" ht="12.8" hidden="false" customHeight="true" outlineLevel="0" collapsed="false"/>
    <row r="1047310" customFormat="false" ht="12.8" hidden="false" customHeight="true" outlineLevel="0" collapsed="false"/>
    <row r="1047311" customFormat="false" ht="12.8" hidden="false" customHeight="true" outlineLevel="0" collapsed="false"/>
    <row r="1047312" customFormat="false" ht="12.8" hidden="false" customHeight="true" outlineLevel="0" collapsed="false"/>
    <row r="1047313" customFormat="false" ht="12.8" hidden="false" customHeight="true" outlineLevel="0" collapsed="false"/>
    <row r="1047314" customFormat="false" ht="12.8" hidden="false" customHeight="true" outlineLevel="0" collapsed="false"/>
    <row r="1047315" customFormat="false" ht="12.8" hidden="false" customHeight="true" outlineLevel="0" collapsed="false"/>
    <row r="1047316" customFormat="false" ht="12.8" hidden="false" customHeight="true" outlineLevel="0" collapsed="false"/>
    <row r="1047317" customFormat="false" ht="12.8" hidden="false" customHeight="true" outlineLevel="0" collapsed="false"/>
    <row r="1047318" customFormat="false" ht="12.8" hidden="false" customHeight="true" outlineLevel="0" collapsed="false"/>
    <row r="1047319" customFormat="false" ht="12.8" hidden="false" customHeight="true" outlineLevel="0" collapsed="false"/>
    <row r="1047320" customFormat="false" ht="12.8" hidden="false" customHeight="true" outlineLevel="0" collapsed="false"/>
    <row r="1047321" customFormat="false" ht="12.8" hidden="false" customHeight="true" outlineLevel="0" collapsed="false"/>
    <row r="1047322" customFormat="false" ht="12.8" hidden="false" customHeight="true" outlineLevel="0" collapsed="false"/>
    <row r="1047323" customFormat="false" ht="12.8" hidden="false" customHeight="true" outlineLevel="0" collapsed="false"/>
    <row r="1047324" customFormat="false" ht="12.8" hidden="false" customHeight="true" outlineLevel="0" collapsed="false"/>
    <row r="1047325" customFormat="false" ht="12.8" hidden="false" customHeight="true" outlineLevel="0" collapsed="false"/>
    <row r="1047326" customFormat="false" ht="12.8" hidden="false" customHeight="true" outlineLevel="0" collapsed="false"/>
    <row r="1047327" customFormat="false" ht="12.8" hidden="false" customHeight="true" outlineLevel="0" collapsed="false"/>
    <row r="1047328" customFormat="false" ht="12.8" hidden="false" customHeight="true" outlineLevel="0" collapsed="false"/>
    <row r="1047329" customFormat="false" ht="12.8" hidden="false" customHeight="true" outlineLevel="0" collapsed="false"/>
    <row r="1047330" customFormat="false" ht="12.8" hidden="false" customHeight="true" outlineLevel="0" collapsed="false"/>
    <row r="1047331" customFormat="false" ht="12.8" hidden="false" customHeight="true" outlineLevel="0" collapsed="false"/>
    <row r="1047332" customFormat="false" ht="12.8" hidden="false" customHeight="true" outlineLevel="0" collapsed="false"/>
    <row r="1047333" customFormat="false" ht="12.8" hidden="false" customHeight="true" outlineLevel="0" collapsed="false"/>
    <row r="1047334" customFormat="false" ht="12.8" hidden="false" customHeight="true" outlineLevel="0" collapsed="false"/>
    <row r="1047335" customFormat="false" ht="12.8" hidden="false" customHeight="true" outlineLevel="0" collapsed="false"/>
    <row r="1047336" customFormat="false" ht="12.8" hidden="false" customHeight="true" outlineLevel="0" collapsed="false"/>
    <row r="1047337" customFormat="false" ht="12.8" hidden="false" customHeight="true" outlineLevel="0" collapsed="false"/>
    <row r="1047338" customFormat="false" ht="12.8" hidden="false" customHeight="true" outlineLevel="0" collapsed="false"/>
    <row r="1047339" customFormat="false" ht="12.8" hidden="false" customHeight="true" outlineLevel="0" collapsed="false"/>
    <row r="1047340" customFormat="false" ht="12.8" hidden="false" customHeight="true" outlineLevel="0" collapsed="false"/>
    <row r="1047341" customFormat="false" ht="12.8" hidden="false" customHeight="true" outlineLevel="0" collapsed="false"/>
    <row r="1047342" customFormat="false" ht="12.8" hidden="false" customHeight="true" outlineLevel="0" collapsed="false"/>
    <row r="1047343" customFormat="false" ht="12.8" hidden="false" customHeight="true" outlineLevel="0" collapsed="false"/>
    <row r="1047344" customFormat="false" ht="12.8" hidden="false" customHeight="true" outlineLevel="0" collapsed="false"/>
    <row r="1047345" customFormat="false" ht="12.8" hidden="false" customHeight="true" outlineLevel="0" collapsed="false"/>
    <row r="1047346" customFormat="false" ht="12.8" hidden="false" customHeight="true" outlineLevel="0" collapsed="false"/>
    <row r="1047347" customFormat="false" ht="12.8" hidden="false" customHeight="true" outlineLevel="0" collapsed="false"/>
    <row r="1047348" customFormat="false" ht="12.8" hidden="false" customHeight="true" outlineLevel="0" collapsed="false"/>
    <row r="1047349" customFormat="false" ht="12.8" hidden="false" customHeight="true" outlineLevel="0" collapsed="false"/>
    <row r="1047350" customFormat="false" ht="12.8" hidden="false" customHeight="true" outlineLevel="0" collapsed="false"/>
    <row r="1047351" customFormat="false" ht="12.8" hidden="false" customHeight="true" outlineLevel="0" collapsed="false"/>
    <row r="1047352" customFormat="false" ht="12.8" hidden="false" customHeight="true" outlineLevel="0" collapsed="false"/>
    <row r="1047353" customFormat="false" ht="12.8" hidden="false" customHeight="true" outlineLevel="0" collapsed="false"/>
    <row r="1047354" customFormat="false" ht="12.8" hidden="false" customHeight="true" outlineLevel="0" collapsed="false"/>
    <row r="1047355" customFormat="false" ht="12.8" hidden="false" customHeight="true" outlineLevel="0" collapsed="false"/>
    <row r="1047356" customFormat="false" ht="12.8" hidden="false" customHeight="true" outlineLevel="0" collapsed="false"/>
    <row r="1047357" customFormat="false" ht="12.8" hidden="false" customHeight="true" outlineLevel="0" collapsed="false"/>
    <row r="1047358" customFormat="false" ht="12.8" hidden="false" customHeight="true" outlineLevel="0" collapsed="false"/>
    <row r="1047359" customFormat="false" ht="12.8" hidden="false" customHeight="true" outlineLevel="0" collapsed="false"/>
    <row r="1047360" customFormat="false" ht="12.8" hidden="false" customHeight="true" outlineLevel="0" collapsed="false"/>
    <row r="1047361" customFormat="false" ht="12.8" hidden="false" customHeight="true" outlineLevel="0" collapsed="false"/>
    <row r="1047362" customFormat="false" ht="12.8" hidden="false" customHeight="true" outlineLevel="0" collapsed="false"/>
    <row r="1047363" customFormat="false" ht="12.8" hidden="false" customHeight="true" outlineLevel="0" collapsed="false"/>
    <row r="1047364" customFormat="false" ht="12.8" hidden="false" customHeight="true" outlineLevel="0" collapsed="false"/>
    <row r="1047365" customFormat="false" ht="12.8" hidden="false" customHeight="true" outlineLevel="0" collapsed="false"/>
    <row r="1047366" customFormat="false" ht="12.8" hidden="false" customHeight="true" outlineLevel="0" collapsed="false"/>
    <row r="1047367" customFormat="false" ht="12.8" hidden="false" customHeight="true" outlineLevel="0" collapsed="false"/>
    <row r="1047368" customFormat="false" ht="12.8" hidden="false" customHeight="true" outlineLevel="0" collapsed="false"/>
    <row r="1047369" customFormat="false" ht="12.8" hidden="false" customHeight="true" outlineLevel="0" collapsed="false"/>
    <row r="1047370" customFormat="false" ht="12.8" hidden="false" customHeight="true" outlineLevel="0" collapsed="false"/>
    <row r="1047371" customFormat="false" ht="12.8" hidden="false" customHeight="true" outlineLevel="0" collapsed="false"/>
    <row r="1047372" customFormat="false" ht="12.8" hidden="false" customHeight="true" outlineLevel="0" collapsed="false"/>
    <row r="1047373" customFormat="false" ht="12.8" hidden="false" customHeight="true" outlineLevel="0" collapsed="false"/>
    <row r="1047374" customFormat="false" ht="12.8" hidden="false" customHeight="true" outlineLevel="0" collapsed="false"/>
    <row r="1047375" customFormat="false" ht="12.8" hidden="false" customHeight="true" outlineLevel="0" collapsed="false"/>
    <row r="1047376" customFormat="false" ht="12.8" hidden="false" customHeight="true" outlineLevel="0" collapsed="false"/>
    <row r="1047377" customFormat="false" ht="12.8" hidden="false" customHeight="true" outlineLevel="0" collapsed="false"/>
    <row r="1047378" customFormat="false" ht="12.8" hidden="false" customHeight="true" outlineLevel="0" collapsed="false"/>
    <row r="1047379" customFormat="false" ht="12.8" hidden="false" customHeight="true" outlineLevel="0" collapsed="false"/>
    <row r="1047380" customFormat="false" ht="12.8" hidden="false" customHeight="true" outlineLevel="0" collapsed="false"/>
    <row r="1047381" customFormat="false" ht="12.8" hidden="false" customHeight="true" outlineLevel="0" collapsed="false"/>
    <row r="1047382" customFormat="false" ht="12.8" hidden="false" customHeight="true" outlineLevel="0" collapsed="false"/>
    <row r="1047383" customFormat="false" ht="12.8" hidden="false" customHeight="true" outlineLevel="0" collapsed="false"/>
    <row r="1047384" customFormat="false" ht="12.8" hidden="false" customHeight="true" outlineLevel="0" collapsed="false"/>
    <row r="1047385" customFormat="false" ht="12.8" hidden="false" customHeight="true" outlineLevel="0" collapsed="false"/>
    <row r="1047386" customFormat="false" ht="12.8" hidden="false" customHeight="true" outlineLevel="0" collapsed="false"/>
    <row r="1047387" customFormat="false" ht="12.8" hidden="false" customHeight="true" outlineLevel="0" collapsed="false"/>
    <row r="1047388" customFormat="false" ht="12.8" hidden="false" customHeight="true" outlineLevel="0" collapsed="false"/>
    <row r="1047389" customFormat="false" ht="12.8" hidden="false" customHeight="true" outlineLevel="0" collapsed="false"/>
    <row r="1047390" customFormat="false" ht="12.8" hidden="false" customHeight="true" outlineLevel="0" collapsed="false"/>
    <row r="1047391" customFormat="false" ht="12.8" hidden="false" customHeight="true" outlineLevel="0" collapsed="false"/>
    <row r="1047392" customFormat="false" ht="12.8" hidden="false" customHeight="true" outlineLevel="0" collapsed="false"/>
    <row r="1047393" customFormat="false" ht="12.8" hidden="false" customHeight="true" outlineLevel="0" collapsed="false"/>
    <row r="1047394" customFormat="false" ht="12.8" hidden="false" customHeight="true" outlineLevel="0" collapsed="false"/>
    <row r="1047395" customFormat="false" ht="12.8" hidden="false" customHeight="true" outlineLevel="0" collapsed="false"/>
    <row r="1047396" customFormat="false" ht="12.8" hidden="false" customHeight="true" outlineLevel="0" collapsed="false"/>
    <row r="1047397" customFormat="false" ht="12.8" hidden="false" customHeight="true" outlineLevel="0" collapsed="false"/>
    <row r="1047398" customFormat="false" ht="12.8" hidden="false" customHeight="true" outlineLevel="0" collapsed="false"/>
    <row r="1047399" customFormat="false" ht="12.8" hidden="false" customHeight="true" outlineLevel="0" collapsed="false"/>
    <row r="1047400" customFormat="false" ht="12.8" hidden="false" customHeight="true" outlineLevel="0" collapsed="false"/>
    <row r="1047401" customFormat="false" ht="12.8" hidden="false" customHeight="true" outlineLevel="0" collapsed="false"/>
    <row r="1047402" customFormat="false" ht="12.8" hidden="false" customHeight="true" outlineLevel="0" collapsed="false"/>
    <row r="1047403" customFormat="false" ht="12.8" hidden="false" customHeight="true" outlineLevel="0" collapsed="false"/>
    <row r="1047404" customFormat="false" ht="12.8" hidden="false" customHeight="true" outlineLevel="0" collapsed="false"/>
    <row r="1047405" customFormat="false" ht="12.8" hidden="false" customHeight="true" outlineLevel="0" collapsed="false"/>
    <row r="1047406" customFormat="false" ht="12.8" hidden="false" customHeight="true" outlineLevel="0" collapsed="false"/>
    <row r="1047407" customFormat="false" ht="12.8" hidden="false" customHeight="true" outlineLevel="0" collapsed="false"/>
    <row r="1047408" customFormat="false" ht="12.8" hidden="false" customHeight="true" outlineLevel="0" collapsed="false"/>
    <row r="1047409" customFormat="false" ht="12.8" hidden="false" customHeight="true" outlineLevel="0" collapsed="false"/>
    <row r="1047410" customFormat="false" ht="12.8" hidden="false" customHeight="true" outlineLevel="0" collapsed="false"/>
    <row r="1047411" customFormat="false" ht="12.8" hidden="false" customHeight="true" outlineLevel="0" collapsed="false"/>
    <row r="1047412" customFormat="false" ht="12.8" hidden="false" customHeight="true" outlineLevel="0" collapsed="false"/>
    <row r="1047413" customFormat="false" ht="12.8" hidden="false" customHeight="true" outlineLevel="0" collapsed="false"/>
    <row r="1047414" customFormat="false" ht="12.8" hidden="false" customHeight="true" outlineLevel="0" collapsed="false"/>
    <row r="1047415" customFormat="false" ht="12.8" hidden="false" customHeight="true" outlineLevel="0" collapsed="false"/>
    <row r="1047416" customFormat="false" ht="12.8" hidden="false" customHeight="true" outlineLevel="0" collapsed="false"/>
    <row r="1047417" customFormat="false" ht="12.8" hidden="false" customHeight="true" outlineLevel="0" collapsed="false"/>
    <row r="1047418" customFormat="false" ht="12.8" hidden="false" customHeight="true" outlineLevel="0" collapsed="false"/>
    <row r="1047419" customFormat="false" ht="12.8" hidden="false" customHeight="true" outlineLevel="0" collapsed="false"/>
    <row r="1047420" customFormat="false" ht="12.8" hidden="false" customHeight="true" outlineLevel="0" collapsed="false"/>
    <row r="1047421" customFormat="false" ht="12.8" hidden="false" customHeight="true" outlineLevel="0" collapsed="false"/>
    <row r="1047422" customFormat="false" ht="12.8" hidden="false" customHeight="true" outlineLevel="0" collapsed="false"/>
    <row r="1047423" customFormat="false" ht="12.8" hidden="false" customHeight="true" outlineLevel="0" collapsed="false"/>
    <row r="1047424" customFormat="false" ht="12.8" hidden="false" customHeight="true" outlineLevel="0" collapsed="false"/>
    <row r="1047425" customFormat="false" ht="12.8" hidden="false" customHeight="true" outlineLevel="0" collapsed="false"/>
    <row r="1047426" customFormat="false" ht="12.8" hidden="false" customHeight="true" outlineLevel="0" collapsed="false"/>
    <row r="1047427" customFormat="false" ht="12.8" hidden="false" customHeight="true" outlineLevel="0" collapsed="false"/>
    <row r="1047428" customFormat="false" ht="12.8" hidden="false" customHeight="true" outlineLevel="0" collapsed="false"/>
    <row r="1047429" customFormat="false" ht="12.8" hidden="false" customHeight="true" outlineLevel="0" collapsed="false"/>
    <row r="1047430" customFormat="false" ht="12.8" hidden="false" customHeight="true" outlineLevel="0" collapsed="false"/>
    <row r="1047431" customFormat="false" ht="12.8" hidden="false" customHeight="true" outlineLevel="0" collapsed="false"/>
    <row r="1047432" customFormat="false" ht="12.8" hidden="false" customHeight="true" outlineLevel="0" collapsed="false"/>
    <row r="1047433" customFormat="false" ht="12.8" hidden="false" customHeight="true" outlineLevel="0" collapsed="false"/>
    <row r="1047434" customFormat="false" ht="12.8" hidden="false" customHeight="true" outlineLevel="0" collapsed="false"/>
    <row r="1047435" customFormat="false" ht="12.8" hidden="false" customHeight="true" outlineLevel="0" collapsed="false"/>
    <row r="1047436" customFormat="false" ht="12.8" hidden="false" customHeight="true" outlineLevel="0" collapsed="false"/>
    <row r="1047437" customFormat="false" ht="12.8" hidden="false" customHeight="true" outlineLevel="0" collapsed="false"/>
    <row r="1047438" customFormat="false" ht="12.8" hidden="false" customHeight="true" outlineLevel="0" collapsed="false"/>
    <row r="1047439" customFormat="false" ht="12.8" hidden="false" customHeight="true" outlineLevel="0" collapsed="false"/>
    <row r="1047440" customFormat="false" ht="12.8" hidden="false" customHeight="true" outlineLevel="0" collapsed="false"/>
    <row r="1047441" customFormat="false" ht="12.8" hidden="false" customHeight="true" outlineLevel="0" collapsed="false"/>
    <row r="1047442" customFormat="false" ht="12.8" hidden="false" customHeight="true" outlineLevel="0" collapsed="false"/>
    <row r="1047443" customFormat="false" ht="12.8" hidden="false" customHeight="true" outlineLevel="0" collapsed="false"/>
    <row r="1047444" customFormat="false" ht="12.8" hidden="false" customHeight="true" outlineLevel="0" collapsed="false"/>
    <row r="1047445" customFormat="false" ht="12.8" hidden="false" customHeight="true" outlineLevel="0" collapsed="false"/>
    <row r="1047446" customFormat="false" ht="12.8" hidden="false" customHeight="true" outlineLevel="0" collapsed="false"/>
    <row r="1047447" customFormat="false" ht="12.8" hidden="false" customHeight="true" outlineLevel="0" collapsed="false"/>
    <row r="1047448" customFormat="false" ht="12.8" hidden="false" customHeight="true" outlineLevel="0" collapsed="false"/>
    <row r="1047449" customFormat="false" ht="12.8" hidden="false" customHeight="true" outlineLevel="0" collapsed="false"/>
    <row r="1047450" customFormat="false" ht="12.8" hidden="false" customHeight="true" outlineLevel="0" collapsed="false"/>
    <row r="1047451" customFormat="false" ht="12.8" hidden="false" customHeight="true" outlineLevel="0" collapsed="false"/>
    <row r="1047452" customFormat="false" ht="12.8" hidden="false" customHeight="true" outlineLevel="0" collapsed="false"/>
    <row r="1047453" customFormat="false" ht="12.8" hidden="false" customHeight="true" outlineLevel="0" collapsed="false"/>
    <row r="1047454" customFormat="false" ht="12.8" hidden="false" customHeight="true" outlineLevel="0" collapsed="false"/>
    <row r="1047455" customFormat="false" ht="12.8" hidden="false" customHeight="true" outlineLevel="0" collapsed="false"/>
    <row r="1047456" customFormat="false" ht="12.8" hidden="false" customHeight="true" outlineLevel="0" collapsed="false"/>
    <row r="1047457" customFormat="false" ht="12.8" hidden="false" customHeight="true" outlineLevel="0" collapsed="false"/>
    <row r="1047458" customFormat="false" ht="12.8" hidden="false" customHeight="true" outlineLevel="0" collapsed="false"/>
    <row r="1047459" customFormat="false" ht="12.8" hidden="false" customHeight="true" outlineLevel="0" collapsed="false"/>
    <row r="1047460" customFormat="false" ht="12.8" hidden="false" customHeight="true" outlineLevel="0" collapsed="false"/>
    <row r="1047461" customFormat="false" ht="12.8" hidden="false" customHeight="true" outlineLevel="0" collapsed="false"/>
    <row r="1047462" customFormat="false" ht="12.8" hidden="false" customHeight="true" outlineLevel="0" collapsed="false"/>
    <row r="1047463" customFormat="false" ht="12.8" hidden="false" customHeight="true" outlineLevel="0" collapsed="false"/>
    <row r="1047464" customFormat="false" ht="12.8" hidden="false" customHeight="true" outlineLevel="0" collapsed="false"/>
    <row r="1047465" customFormat="false" ht="12.8" hidden="false" customHeight="true" outlineLevel="0" collapsed="false"/>
    <row r="1047466" customFormat="false" ht="12.8" hidden="false" customHeight="true" outlineLevel="0" collapsed="false"/>
    <row r="1047467" customFormat="false" ht="12.8" hidden="false" customHeight="true" outlineLevel="0" collapsed="false"/>
    <row r="1047468" customFormat="false" ht="12.8" hidden="false" customHeight="true" outlineLevel="0" collapsed="false"/>
    <row r="1047469" customFormat="false" ht="12.8" hidden="false" customHeight="true" outlineLevel="0" collapsed="false"/>
    <row r="1047470" customFormat="false" ht="12.8" hidden="false" customHeight="true" outlineLevel="0" collapsed="false"/>
    <row r="1047471" customFormat="false" ht="12.8" hidden="false" customHeight="true" outlineLevel="0" collapsed="false"/>
    <row r="1047472" customFormat="false" ht="12.8" hidden="false" customHeight="true" outlineLevel="0" collapsed="false"/>
    <row r="1047473" customFormat="false" ht="12.8" hidden="false" customHeight="true" outlineLevel="0" collapsed="false"/>
    <row r="1047474" customFormat="false" ht="12.8" hidden="false" customHeight="true" outlineLevel="0" collapsed="false"/>
    <row r="1047475" customFormat="false" ht="12.8" hidden="false" customHeight="true" outlineLevel="0" collapsed="false"/>
    <row r="1047476" customFormat="false" ht="12.8" hidden="false" customHeight="true" outlineLevel="0" collapsed="false"/>
    <row r="1047477" customFormat="false" ht="12.8" hidden="false" customHeight="true" outlineLevel="0" collapsed="false"/>
    <row r="1047478" customFormat="false" ht="12.8" hidden="false" customHeight="true" outlineLevel="0" collapsed="false"/>
    <row r="1047479" customFormat="false" ht="12.8" hidden="false" customHeight="true" outlineLevel="0" collapsed="false"/>
    <row r="1047480" customFormat="false" ht="12.8" hidden="false" customHeight="true" outlineLevel="0" collapsed="false"/>
    <row r="1047481" customFormat="false" ht="12.8" hidden="false" customHeight="true" outlineLevel="0" collapsed="false"/>
    <row r="1047482" customFormat="false" ht="12.8" hidden="false" customHeight="true" outlineLevel="0" collapsed="false"/>
    <row r="1047483" customFormat="false" ht="12.8" hidden="false" customHeight="true" outlineLevel="0" collapsed="false"/>
    <row r="1047484" customFormat="false" ht="12.8" hidden="false" customHeight="true" outlineLevel="0" collapsed="false"/>
    <row r="1047485" customFormat="false" ht="12.8" hidden="false" customHeight="true" outlineLevel="0" collapsed="false"/>
    <row r="1047486" customFormat="false" ht="12.8" hidden="false" customHeight="true" outlineLevel="0" collapsed="false"/>
    <row r="1047487" customFormat="false" ht="12.8" hidden="false" customHeight="true" outlineLevel="0" collapsed="false"/>
    <row r="1047488" customFormat="false" ht="12.8" hidden="false" customHeight="true" outlineLevel="0" collapsed="false"/>
    <row r="1047489" customFormat="false" ht="12.8" hidden="false" customHeight="true" outlineLevel="0" collapsed="false"/>
    <row r="1047490" customFormat="false" ht="12.8" hidden="false" customHeight="true" outlineLevel="0" collapsed="false"/>
    <row r="1047491" customFormat="false" ht="12.8" hidden="false" customHeight="true" outlineLevel="0" collapsed="false"/>
    <row r="1047492" customFormat="false" ht="12.8" hidden="false" customHeight="true" outlineLevel="0" collapsed="false"/>
    <row r="1047493" customFormat="false" ht="12.8" hidden="false" customHeight="true" outlineLevel="0" collapsed="false"/>
    <row r="1047494" customFormat="false" ht="12.8" hidden="false" customHeight="true" outlineLevel="0" collapsed="false"/>
    <row r="1047495" customFormat="false" ht="12.8" hidden="false" customHeight="true" outlineLevel="0" collapsed="false"/>
    <row r="1047496" customFormat="false" ht="12.8" hidden="false" customHeight="true" outlineLevel="0" collapsed="false"/>
    <row r="1047497" customFormat="false" ht="12.8" hidden="false" customHeight="true" outlineLevel="0" collapsed="false"/>
    <row r="1047498" customFormat="false" ht="12.8" hidden="false" customHeight="true" outlineLevel="0" collapsed="false"/>
    <row r="1047499" customFormat="false" ht="12.8" hidden="false" customHeight="true" outlineLevel="0" collapsed="false"/>
    <row r="1047500" customFormat="false" ht="12.8" hidden="false" customHeight="true" outlineLevel="0" collapsed="false"/>
    <row r="1047501" customFormat="false" ht="12.8" hidden="false" customHeight="true" outlineLevel="0" collapsed="false"/>
    <row r="1047502" customFormat="false" ht="12.8" hidden="false" customHeight="true" outlineLevel="0" collapsed="false"/>
    <row r="1047503" customFormat="false" ht="12.8" hidden="false" customHeight="true" outlineLevel="0" collapsed="false"/>
    <row r="1047504" customFormat="false" ht="12.8" hidden="false" customHeight="true" outlineLevel="0" collapsed="false"/>
    <row r="1047505" customFormat="false" ht="12.8" hidden="false" customHeight="true" outlineLevel="0" collapsed="false"/>
    <row r="1047506" customFormat="false" ht="12.8" hidden="false" customHeight="true" outlineLevel="0" collapsed="false"/>
    <row r="1047507" customFormat="false" ht="12.8" hidden="false" customHeight="true" outlineLevel="0" collapsed="false"/>
    <row r="1047508" customFormat="false" ht="12.8" hidden="false" customHeight="true" outlineLevel="0" collapsed="false"/>
    <row r="1047509" customFormat="false" ht="12.8" hidden="false" customHeight="true" outlineLevel="0" collapsed="false"/>
    <row r="1047510" customFormat="false" ht="12.8" hidden="false" customHeight="true" outlineLevel="0" collapsed="false"/>
    <row r="1047511" customFormat="false" ht="12.8" hidden="false" customHeight="true" outlineLevel="0" collapsed="false"/>
    <row r="1047512" customFormat="false" ht="12.8" hidden="false" customHeight="true" outlineLevel="0" collapsed="false"/>
    <row r="1047513" customFormat="false" ht="12.8" hidden="false" customHeight="true" outlineLevel="0" collapsed="false"/>
    <row r="1047514" customFormat="false" ht="12.8" hidden="false" customHeight="true" outlineLevel="0" collapsed="false"/>
    <row r="1047515" customFormat="false" ht="12.8" hidden="false" customHeight="true" outlineLevel="0" collapsed="false"/>
    <row r="1047516" customFormat="false" ht="12.8" hidden="false" customHeight="true" outlineLevel="0" collapsed="false"/>
    <row r="1047517" customFormat="false" ht="12.8" hidden="false" customHeight="true" outlineLevel="0" collapsed="false"/>
    <row r="1047518" customFormat="false" ht="12.8" hidden="false" customHeight="true" outlineLevel="0" collapsed="false"/>
    <row r="1047519" customFormat="false" ht="12.8" hidden="false" customHeight="true" outlineLevel="0" collapsed="false"/>
    <row r="1047520" customFormat="false" ht="12.8" hidden="false" customHeight="true" outlineLevel="0" collapsed="false"/>
    <row r="1047521" customFormat="false" ht="12.8" hidden="false" customHeight="true" outlineLevel="0" collapsed="false"/>
    <row r="1047522" customFormat="false" ht="12.8" hidden="false" customHeight="true" outlineLevel="0" collapsed="false"/>
    <row r="1047523" customFormat="false" ht="12.8" hidden="false" customHeight="true" outlineLevel="0" collapsed="false"/>
    <row r="1047524" customFormat="false" ht="12.8" hidden="false" customHeight="true" outlineLevel="0" collapsed="false"/>
    <row r="1047525" customFormat="false" ht="12.8" hidden="false" customHeight="true" outlineLevel="0" collapsed="false"/>
    <row r="1047526" customFormat="false" ht="12.8" hidden="false" customHeight="true" outlineLevel="0" collapsed="false"/>
    <row r="1047527" customFormat="false" ht="12.8" hidden="false" customHeight="true" outlineLevel="0" collapsed="false"/>
    <row r="1047528" customFormat="false" ht="12.8" hidden="false" customHeight="true" outlineLevel="0" collapsed="false"/>
    <row r="1047529" customFormat="false" ht="12.8" hidden="false" customHeight="true" outlineLevel="0" collapsed="false"/>
    <row r="1047530" customFormat="false" ht="12.8" hidden="false" customHeight="true" outlineLevel="0" collapsed="false"/>
    <row r="1047531" customFormat="false" ht="12.8" hidden="false" customHeight="true" outlineLevel="0" collapsed="false"/>
    <row r="1047532" customFormat="false" ht="12.8" hidden="false" customHeight="true" outlineLevel="0" collapsed="false"/>
    <row r="1047533" customFormat="false" ht="12.8" hidden="false" customHeight="true" outlineLevel="0" collapsed="false"/>
    <row r="1047534" customFormat="false" ht="12.8" hidden="false" customHeight="true" outlineLevel="0" collapsed="false"/>
    <row r="1047535" customFormat="false" ht="12.8" hidden="false" customHeight="true" outlineLevel="0" collapsed="false"/>
    <row r="1047536" customFormat="false" ht="12.8" hidden="false" customHeight="true" outlineLevel="0" collapsed="false"/>
    <row r="1047537" customFormat="false" ht="12.8" hidden="false" customHeight="true" outlineLevel="0" collapsed="false"/>
    <row r="1047538" customFormat="false" ht="12.8" hidden="false" customHeight="true" outlineLevel="0" collapsed="false"/>
    <row r="1047539" customFormat="false" ht="12.8" hidden="false" customHeight="true" outlineLevel="0" collapsed="false"/>
    <row r="1047540" customFormat="false" ht="12.8" hidden="false" customHeight="true" outlineLevel="0" collapsed="false"/>
    <row r="1047541" customFormat="false" ht="12.8" hidden="false" customHeight="true" outlineLevel="0" collapsed="false"/>
    <row r="1047542" customFormat="false" ht="12.8" hidden="false" customHeight="true" outlineLevel="0" collapsed="false"/>
    <row r="1047543" customFormat="false" ht="12.8" hidden="false" customHeight="true" outlineLevel="0" collapsed="false"/>
    <row r="1047544" customFormat="false" ht="12.8" hidden="false" customHeight="true" outlineLevel="0" collapsed="false"/>
    <row r="1047545" customFormat="false" ht="12.8" hidden="false" customHeight="true" outlineLevel="0" collapsed="false"/>
    <row r="1047546" customFormat="false" ht="12.8" hidden="false" customHeight="true" outlineLevel="0" collapsed="false"/>
    <row r="1047547" customFormat="false" ht="12.8" hidden="false" customHeight="true" outlineLevel="0" collapsed="false"/>
    <row r="1047548" customFormat="false" ht="12.8" hidden="false" customHeight="true" outlineLevel="0" collapsed="false"/>
    <row r="1047549" customFormat="false" ht="12.8" hidden="false" customHeight="true" outlineLevel="0" collapsed="false"/>
    <row r="1047550" customFormat="false" ht="12.8" hidden="false" customHeight="true" outlineLevel="0" collapsed="false"/>
    <row r="1047551" customFormat="false" ht="12.8" hidden="false" customHeight="true" outlineLevel="0" collapsed="false"/>
    <row r="1047552" customFormat="false" ht="12.8" hidden="false" customHeight="true" outlineLevel="0" collapsed="false"/>
    <row r="1047553" customFormat="false" ht="12.8" hidden="false" customHeight="true" outlineLevel="0" collapsed="false"/>
    <row r="1047554" customFormat="false" ht="12.8" hidden="false" customHeight="true" outlineLevel="0" collapsed="false"/>
    <row r="1047555" customFormat="false" ht="12.8" hidden="false" customHeight="true" outlineLevel="0" collapsed="false"/>
    <row r="1047556" customFormat="false" ht="12.8" hidden="false" customHeight="true" outlineLevel="0" collapsed="false"/>
    <row r="1047557" customFormat="false" ht="12.8" hidden="false" customHeight="true" outlineLevel="0" collapsed="false"/>
    <row r="1047558" customFormat="false" ht="12.8" hidden="false" customHeight="true" outlineLevel="0" collapsed="false"/>
    <row r="1047559" customFormat="false" ht="12.8" hidden="false" customHeight="true" outlineLevel="0" collapsed="false"/>
    <row r="1047560" customFormat="false" ht="12.8" hidden="false" customHeight="true" outlineLevel="0" collapsed="false"/>
    <row r="1047561" customFormat="false" ht="12.8" hidden="false" customHeight="true" outlineLevel="0" collapsed="false"/>
    <row r="1047562" customFormat="false" ht="12.8" hidden="false" customHeight="true" outlineLevel="0" collapsed="false"/>
    <row r="1047563" customFormat="false" ht="12.8" hidden="false" customHeight="true" outlineLevel="0" collapsed="false"/>
    <row r="1047564" customFormat="false" ht="12.8" hidden="false" customHeight="true" outlineLevel="0" collapsed="false"/>
    <row r="1047565" customFormat="false" ht="12.8" hidden="false" customHeight="true" outlineLevel="0" collapsed="false"/>
    <row r="1047566" customFormat="false" ht="12.8" hidden="false" customHeight="true" outlineLevel="0" collapsed="false"/>
    <row r="1047567" customFormat="false" ht="12.8" hidden="false" customHeight="true" outlineLevel="0" collapsed="false"/>
    <row r="1047568" customFormat="false" ht="12.8" hidden="false" customHeight="true" outlineLevel="0" collapsed="false"/>
    <row r="1047569" customFormat="false" ht="12.8" hidden="false" customHeight="true" outlineLevel="0" collapsed="false"/>
    <row r="1047570" customFormat="false" ht="12.8" hidden="false" customHeight="true" outlineLevel="0" collapsed="false"/>
    <row r="1047571" customFormat="false" ht="12.8" hidden="false" customHeight="true" outlineLevel="0" collapsed="false"/>
    <row r="1047572" customFormat="false" ht="12.8" hidden="false" customHeight="true" outlineLevel="0" collapsed="false"/>
    <row r="1047573" customFormat="false" ht="12.8" hidden="false" customHeight="true" outlineLevel="0" collapsed="false"/>
    <row r="1047574" customFormat="false" ht="12.8" hidden="false" customHeight="true" outlineLevel="0" collapsed="false"/>
    <row r="1047575" customFormat="false" ht="12.8" hidden="false" customHeight="true" outlineLevel="0" collapsed="false"/>
    <row r="1047576" customFormat="false" ht="12.8" hidden="false" customHeight="true" outlineLevel="0" collapsed="false"/>
    <row r="1047577" customFormat="false" ht="12.8" hidden="false" customHeight="true" outlineLevel="0" collapsed="false"/>
    <row r="1047578" customFormat="false" ht="12.8" hidden="false" customHeight="true" outlineLevel="0" collapsed="false"/>
    <row r="1047579" customFormat="false" ht="12.8" hidden="false" customHeight="true" outlineLevel="0" collapsed="false"/>
    <row r="1047580" customFormat="false" ht="12.8" hidden="false" customHeight="true" outlineLevel="0" collapsed="false"/>
    <row r="1047581" customFormat="false" ht="12.8" hidden="false" customHeight="true" outlineLevel="0" collapsed="false"/>
    <row r="1047582" customFormat="false" ht="12.8" hidden="false" customHeight="true" outlineLevel="0" collapsed="false"/>
    <row r="1047583" customFormat="false" ht="12.8" hidden="false" customHeight="true" outlineLevel="0" collapsed="false"/>
    <row r="1047584" customFormat="false" ht="12.8" hidden="false" customHeight="true" outlineLevel="0" collapsed="false"/>
    <row r="1047585" customFormat="false" ht="12.8" hidden="false" customHeight="true" outlineLevel="0" collapsed="false"/>
    <row r="1047586" customFormat="false" ht="12.8" hidden="false" customHeight="true" outlineLevel="0" collapsed="false"/>
    <row r="1047587" customFormat="false" ht="12.8" hidden="false" customHeight="true" outlineLevel="0" collapsed="false"/>
    <row r="1047588" customFormat="false" ht="12.8" hidden="false" customHeight="true" outlineLevel="0" collapsed="false"/>
    <row r="1047589" customFormat="false" ht="12.8" hidden="false" customHeight="true" outlineLevel="0" collapsed="false"/>
    <row r="1047590" customFormat="false" ht="12.8" hidden="false" customHeight="true" outlineLevel="0" collapsed="false"/>
    <row r="1047591" customFormat="false" ht="12.8" hidden="false" customHeight="true" outlineLevel="0" collapsed="false"/>
    <row r="1047592" customFormat="false" ht="12.8" hidden="false" customHeight="true" outlineLevel="0" collapsed="false"/>
    <row r="1047593" customFormat="false" ht="12.8" hidden="false" customHeight="true" outlineLevel="0" collapsed="false"/>
    <row r="1047594" customFormat="false" ht="12.8" hidden="false" customHeight="true" outlineLevel="0" collapsed="false"/>
    <row r="1047595" customFormat="false" ht="12.8" hidden="false" customHeight="true" outlineLevel="0" collapsed="false"/>
    <row r="1047596" customFormat="false" ht="12.8" hidden="false" customHeight="true" outlineLevel="0" collapsed="false"/>
    <row r="1047597" customFormat="false" ht="12.8" hidden="false" customHeight="true" outlineLevel="0" collapsed="false"/>
    <row r="1047598" customFormat="false" ht="12.8" hidden="false" customHeight="true" outlineLevel="0" collapsed="false"/>
    <row r="1047599" customFormat="false" ht="12.8" hidden="false" customHeight="true" outlineLevel="0" collapsed="false"/>
    <row r="1047600" customFormat="false" ht="12.8" hidden="false" customHeight="true" outlineLevel="0" collapsed="false"/>
    <row r="1047601" customFormat="false" ht="12.8" hidden="false" customHeight="true" outlineLevel="0" collapsed="false"/>
    <row r="1047602" customFormat="false" ht="12.8" hidden="false" customHeight="true" outlineLevel="0" collapsed="false"/>
    <row r="1047603" customFormat="false" ht="12.8" hidden="false" customHeight="true" outlineLevel="0" collapsed="false"/>
    <row r="1047604" customFormat="false" ht="12.8" hidden="false" customHeight="true" outlineLevel="0" collapsed="false"/>
    <row r="1047605" customFormat="false" ht="12.8" hidden="false" customHeight="true" outlineLevel="0" collapsed="false"/>
    <row r="1047606" customFormat="false" ht="12.8" hidden="false" customHeight="true" outlineLevel="0" collapsed="false"/>
    <row r="1047607" customFormat="false" ht="12.8" hidden="false" customHeight="true" outlineLevel="0" collapsed="false"/>
    <row r="1047608" customFormat="false" ht="12.8" hidden="false" customHeight="true" outlineLevel="0" collapsed="false"/>
    <row r="1047609" customFormat="false" ht="12.8" hidden="false" customHeight="true" outlineLevel="0" collapsed="false"/>
    <row r="1047610" customFormat="false" ht="12.8" hidden="false" customHeight="true" outlineLevel="0" collapsed="false"/>
    <row r="1047611" customFormat="false" ht="12.8" hidden="false" customHeight="true" outlineLevel="0" collapsed="false"/>
    <row r="1047612" customFormat="false" ht="12.8" hidden="false" customHeight="true" outlineLevel="0" collapsed="false"/>
    <row r="1047613" customFormat="false" ht="12.8" hidden="false" customHeight="true" outlineLevel="0" collapsed="false"/>
    <row r="1047614" customFormat="false" ht="12.8" hidden="false" customHeight="true" outlineLevel="0" collapsed="false"/>
    <row r="1047615" customFormat="false" ht="12.8" hidden="false" customHeight="true" outlineLevel="0" collapsed="false"/>
    <row r="1047616" customFormat="false" ht="12.8" hidden="false" customHeight="true" outlineLevel="0" collapsed="false"/>
    <row r="1047617" customFormat="false" ht="12.8" hidden="false" customHeight="true" outlineLevel="0" collapsed="false"/>
    <row r="1047618" customFormat="false" ht="12.8" hidden="false" customHeight="true" outlineLevel="0" collapsed="false"/>
    <row r="1047619" customFormat="false" ht="12.8" hidden="false" customHeight="true" outlineLevel="0" collapsed="false"/>
    <row r="1047620" customFormat="false" ht="12.8" hidden="false" customHeight="true" outlineLevel="0" collapsed="false"/>
    <row r="1047621" customFormat="false" ht="12.8" hidden="false" customHeight="true" outlineLevel="0" collapsed="false"/>
    <row r="1047622" customFormat="false" ht="12.8" hidden="false" customHeight="true" outlineLevel="0" collapsed="false"/>
    <row r="1047623" customFormat="false" ht="12.8" hidden="false" customHeight="true" outlineLevel="0" collapsed="false"/>
    <row r="1047624" customFormat="false" ht="12.8" hidden="false" customHeight="true" outlineLevel="0" collapsed="false"/>
    <row r="1047625" customFormat="false" ht="12.8" hidden="false" customHeight="true" outlineLevel="0" collapsed="false"/>
    <row r="1047626" customFormat="false" ht="12.8" hidden="false" customHeight="true" outlineLevel="0" collapsed="false"/>
    <row r="1047627" customFormat="false" ht="12.8" hidden="false" customHeight="true" outlineLevel="0" collapsed="false"/>
    <row r="1047628" customFormat="false" ht="12.8" hidden="false" customHeight="true" outlineLevel="0" collapsed="false"/>
    <row r="1047629" customFormat="false" ht="12.8" hidden="false" customHeight="true" outlineLevel="0" collapsed="false"/>
    <row r="1047630" customFormat="false" ht="12.8" hidden="false" customHeight="true" outlineLevel="0" collapsed="false"/>
    <row r="1047631" customFormat="false" ht="12.8" hidden="false" customHeight="true" outlineLevel="0" collapsed="false"/>
    <row r="1047632" customFormat="false" ht="12.8" hidden="false" customHeight="true" outlineLevel="0" collapsed="false"/>
    <row r="1047633" customFormat="false" ht="12.8" hidden="false" customHeight="true" outlineLevel="0" collapsed="false"/>
    <row r="1047634" customFormat="false" ht="12.8" hidden="false" customHeight="true" outlineLevel="0" collapsed="false"/>
    <row r="1047635" customFormat="false" ht="12.8" hidden="false" customHeight="true" outlineLevel="0" collapsed="false"/>
    <row r="1047636" customFormat="false" ht="12.8" hidden="false" customHeight="true" outlineLevel="0" collapsed="false"/>
    <row r="1047637" customFormat="false" ht="12.8" hidden="false" customHeight="true" outlineLevel="0" collapsed="false"/>
    <row r="1047638" customFormat="false" ht="12.8" hidden="false" customHeight="true" outlineLevel="0" collapsed="false"/>
    <row r="1047639" customFormat="false" ht="12.8" hidden="false" customHeight="true" outlineLevel="0" collapsed="false"/>
    <row r="1047640" customFormat="false" ht="12.8" hidden="false" customHeight="true" outlineLevel="0" collapsed="false"/>
    <row r="1047641" customFormat="false" ht="12.8" hidden="false" customHeight="true" outlineLevel="0" collapsed="false"/>
    <row r="1047642" customFormat="false" ht="12.8" hidden="false" customHeight="true" outlineLevel="0" collapsed="false"/>
    <row r="1047643" customFormat="false" ht="12.8" hidden="false" customHeight="true" outlineLevel="0" collapsed="false"/>
    <row r="1047644" customFormat="false" ht="12.8" hidden="false" customHeight="true" outlineLevel="0" collapsed="false"/>
    <row r="1047645" customFormat="false" ht="12.8" hidden="false" customHeight="true" outlineLevel="0" collapsed="false"/>
    <row r="1047646" customFormat="false" ht="12.8" hidden="false" customHeight="true" outlineLevel="0" collapsed="false"/>
    <row r="1047647" customFormat="false" ht="12.8" hidden="false" customHeight="true" outlineLevel="0" collapsed="false"/>
    <row r="1047648" customFormat="false" ht="12.8" hidden="false" customHeight="true" outlineLevel="0" collapsed="false"/>
    <row r="1047649" customFormat="false" ht="12.8" hidden="false" customHeight="true" outlineLevel="0" collapsed="false"/>
    <row r="1047650" customFormat="false" ht="12.8" hidden="false" customHeight="true" outlineLevel="0" collapsed="false"/>
    <row r="1047651" customFormat="false" ht="12.8" hidden="false" customHeight="true" outlineLevel="0" collapsed="false"/>
    <row r="1047652" customFormat="false" ht="12.8" hidden="false" customHeight="true" outlineLevel="0" collapsed="false"/>
    <row r="1047653" customFormat="false" ht="12.8" hidden="false" customHeight="true" outlineLevel="0" collapsed="false"/>
    <row r="1047654" customFormat="false" ht="12.8" hidden="false" customHeight="true" outlineLevel="0" collapsed="false"/>
    <row r="1047655" customFormat="false" ht="12.8" hidden="false" customHeight="true" outlineLevel="0" collapsed="false"/>
    <row r="1047656" customFormat="false" ht="12.8" hidden="false" customHeight="true" outlineLevel="0" collapsed="false"/>
    <row r="1047657" customFormat="false" ht="12.8" hidden="false" customHeight="true" outlineLevel="0" collapsed="false"/>
    <row r="1047658" customFormat="false" ht="12.8" hidden="false" customHeight="true" outlineLevel="0" collapsed="false"/>
    <row r="1047659" customFormat="false" ht="12.8" hidden="false" customHeight="true" outlineLevel="0" collapsed="false"/>
    <row r="1047660" customFormat="false" ht="12.8" hidden="false" customHeight="true" outlineLevel="0" collapsed="false"/>
    <row r="1047661" customFormat="false" ht="12.8" hidden="false" customHeight="true" outlineLevel="0" collapsed="false"/>
    <row r="1047662" customFormat="false" ht="12.8" hidden="false" customHeight="true" outlineLevel="0" collapsed="false"/>
    <row r="1047663" customFormat="false" ht="12.8" hidden="false" customHeight="true" outlineLevel="0" collapsed="false"/>
    <row r="1047664" customFormat="false" ht="12.8" hidden="false" customHeight="true" outlineLevel="0" collapsed="false"/>
    <row r="1047665" customFormat="false" ht="12.8" hidden="false" customHeight="true" outlineLevel="0" collapsed="false"/>
    <row r="1047666" customFormat="false" ht="12.8" hidden="false" customHeight="true" outlineLevel="0" collapsed="false"/>
    <row r="1047667" customFormat="false" ht="12.8" hidden="false" customHeight="true" outlineLevel="0" collapsed="false"/>
    <row r="1047668" customFormat="false" ht="12.8" hidden="false" customHeight="true" outlineLevel="0" collapsed="false"/>
    <row r="1047669" customFormat="false" ht="12.8" hidden="false" customHeight="true" outlineLevel="0" collapsed="false"/>
    <row r="1047670" customFormat="false" ht="12.8" hidden="false" customHeight="true" outlineLevel="0" collapsed="false"/>
    <row r="1047671" customFormat="false" ht="12.8" hidden="false" customHeight="true" outlineLevel="0" collapsed="false"/>
    <row r="1047672" customFormat="false" ht="12.8" hidden="false" customHeight="true" outlineLevel="0" collapsed="false"/>
    <row r="1047673" customFormat="false" ht="12.8" hidden="false" customHeight="true" outlineLevel="0" collapsed="false"/>
    <row r="1047674" customFormat="false" ht="12.8" hidden="false" customHeight="true" outlineLevel="0" collapsed="false"/>
    <row r="1047675" customFormat="false" ht="12.8" hidden="false" customHeight="true" outlineLevel="0" collapsed="false"/>
    <row r="1047676" customFormat="false" ht="12.8" hidden="false" customHeight="true" outlineLevel="0" collapsed="false"/>
    <row r="1047677" customFormat="false" ht="12.8" hidden="false" customHeight="true" outlineLevel="0" collapsed="false"/>
    <row r="1047678" customFormat="false" ht="12.8" hidden="false" customHeight="true" outlineLevel="0" collapsed="false"/>
    <row r="1047679" customFormat="false" ht="12.8" hidden="false" customHeight="true" outlineLevel="0" collapsed="false"/>
    <row r="1047680" customFormat="false" ht="12.8" hidden="false" customHeight="true" outlineLevel="0" collapsed="false"/>
    <row r="1047681" customFormat="false" ht="12.8" hidden="false" customHeight="true" outlineLevel="0" collapsed="false"/>
    <row r="1047682" customFormat="false" ht="12.8" hidden="false" customHeight="true" outlineLevel="0" collapsed="false"/>
    <row r="1047683" customFormat="false" ht="12.8" hidden="false" customHeight="true" outlineLevel="0" collapsed="false"/>
    <row r="1047684" customFormat="false" ht="12.8" hidden="false" customHeight="true" outlineLevel="0" collapsed="false"/>
    <row r="1047685" customFormat="false" ht="12.8" hidden="false" customHeight="true" outlineLevel="0" collapsed="false"/>
    <row r="1047686" customFormat="false" ht="12.8" hidden="false" customHeight="true" outlineLevel="0" collapsed="false"/>
    <row r="1047687" customFormat="false" ht="12.8" hidden="false" customHeight="true" outlineLevel="0" collapsed="false"/>
    <row r="1047688" customFormat="false" ht="12.8" hidden="false" customHeight="true" outlineLevel="0" collapsed="false"/>
    <row r="1047689" customFormat="false" ht="12.8" hidden="false" customHeight="true" outlineLevel="0" collapsed="false"/>
    <row r="1047690" customFormat="false" ht="12.8" hidden="false" customHeight="true" outlineLevel="0" collapsed="false"/>
    <row r="1047691" customFormat="false" ht="12.8" hidden="false" customHeight="true" outlineLevel="0" collapsed="false"/>
    <row r="1047692" customFormat="false" ht="12.8" hidden="false" customHeight="true" outlineLevel="0" collapsed="false"/>
    <row r="1047693" customFormat="false" ht="12.8" hidden="false" customHeight="true" outlineLevel="0" collapsed="false"/>
    <row r="1047694" customFormat="false" ht="12.8" hidden="false" customHeight="true" outlineLevel="0" collapsed="false"/>
    <row r="1047695" customFormat="false" ht="12.8" hidden="false" customHeight="true" outlineLevel="0" collapsed="false"/>
    <row r="1047696" customFormat="false" ht="12.8" hidden="false" customHeight="true" outlineLevel="0" collapsed="false"/>
    <row r="1047697" customFormat="false" ht="12.8" hidden="false" customHeight="true" outlineLevel="0" collapsed="false"/>
    <row r="1047698" customFormat="false" ht="12.8" hidden="false" customHeight="true" outlineLevel="0" collapsed="false"/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D2" activePane="bottomLeft" state="frozen"/>
      <selection pane="topLeft" activeCell="A1" activeCellId="0" sqref="A1"/>
      <selection pane="bottomLeft" activeCell="F13" activeCellId="0" sqref="F13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07"/>
    <col collapsed="false" customWidth="true" hidden="false" outlineLevel="0" max="2" min="2" style="2" width="21.38"/>
    <col collapsed="false" customWidth="true" hidden="false" outlineLevel="0" max="3" min="3" style="3" width="18.14"/>
    <col collapsed="false" customWidth="true" hidden="false" outlineLevel="0" max="4" min="4" style="2" width="27.23"/>
    <col collapsed="false" customWidth="true" hidden="false" outlineLevel="0" max="5" min="5" style="1" width="16.2"/>
    <col collapsed="false" customWidth="true" hidden="false" outlineLevel="0" max="6" min="6" style="2" width="61.68"/>
    <col collapsed="false" customWidth="true" hidden="false" outlineLevel="0" max="7" min="7" style="2" width="124.41"/>
    <col collapsed="false" customWidth="true" hidden="false" outlineLevel="0" max="8" min="8" style="2" width="84.23"/>
    <col collapsed="false" customWidth="true" hidden="false" outlineLevel="0" max="9" min="9" style="1" width="16.26"/>
    <col collapsed="false" customWidth="true" hidden="false" outlineLevel="0" max="10" min="10" style="2" width="57.8"/>
    <col collapsed="false" customWidth="true" hidden="false" outlineLevel="0" max="11" min="11" style="2" width="15.28"/>
    <col collapsed="false" customWidth="true" hidden="false" outlineLevel="0" max="13" min="12" style="1" width="13.61"/>
    <col collapsed="false" customWidth="false" hidden="false" outlineLevel="0" max="1016" min="15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4" t="s">
        <v>6</v>
      </c>
      <c r="F1" s="4" t="s">
        <v>4</v>
      </c>
      <c r="G1" s="4" t="s">
        <v>5</v>
      </c>
      <c r="H1" s="4" t="s">
        <v>206</v>
      </c>
      <c r="I1" s="4" t="s">
        <v>207</v>
      </c>
      <c r="J1" s="5" t="s">
        <v>214</v>
      </c>
      <c r="K1" s="5" t="s">
        <v>216</v>
      </c>
      <c r="L1" s="5" t="s">
        <v>210</v>
      </c>
      <c r="M1" s="5" t="s">
        <v>211</v>
      </c>
      <c r="N1" s="2"/>
    </row>
    <row r="2" customFormat="false" ht="18.7" hidden="false" customHeight="true" outlineLevel="0" collapsed="false">
      <c r="A2" s="1" t="n">
        <v>1</v>
      </c>
      <c r="B2" s="8" t="str">
        <f aca="false">HYPERLINK("https://mncourtfraud.com/file/27-CR-19-4578.pdf","27-CR-19-4578")</f>
        <v>27-CR-19-4578</v>
      </c>
      <c r="C2" s="9" t="str">
        <f aca="false">HYPERLINK("https://mncourtfraud.com/file/MBH-29.zip","MBH-29.zip")</f>
        <v>MBH-29.zip</v>
      </c>
      <c r="D2" s="2" t="s">
        <v>17</v>
      </c>
      <c r="E2" s="10" t="n">
        <v>44103</v>
      </c>
      <c r="F2" s="2" t="s">
        <v>18</v>
      </c>
      <c r="G2" s="8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2" s="8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2" s="1" t="s">
        <v>221</v>
      </c>
      <c r="J2" s="2" t="s">
        <v>241</v>
      </c>
      <c r="K2" s="2" t="n">
        <v>132457</v>
      </c>
      <c r="L2" s="1" t="n">
        <v>2560</v>
      </c>
      <c r="M2" s="1" t="n">
        <v>3300</v>
      </c>
    </row>
    <row r="3" customFormat="false" ht="18.7" hidden="false" customHeight="true" outlineLevel="0" collapsed="false">
      <c r="A3" s="1" t="n">
        <v>2</v>
      </c>
      <c r="B3" s="8" t="str">
        <f aca="false">HYPERLINK("https://mncourtfraud.com/file/27-CR-19-5875.pdf","27-CR-19-5875")</f>
        <v>27-CR-19-5875</v>
      </c>
      <c r="C3" s="9" t="str">
        <f aca="false">HYPERLINK("https://mncourtfraud.com/file/MBH-29.zip","MBH-29.zip")</f>
        <v>MBH-29.zip</v>
      </c>
      <c r="D3" s="2" t="s">
        <v>17</v>
      </c>
      <c r="E3" s="10" t="n">
        <v>44103</v>
      </c>
      <c r="F3" s="2" t="s">
        <v>18</v>
      </c>
      <c r="G3" s="8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3" s="8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3" s="1" t="s">
        <v>221</v>
      </c>
      <c r="J3" s="2" t="s">
        <v>241</v>
      </c>
      <c r="K3" s="2" t="n">
        <v>132457</v>
      </c>
      <c r="L3" s="1" t="n">
        <v>2560</v>
      </c>
      <c r="M3" s="1" t="n">
        <v>3300</v>
      </c>
    </row>
    <row r="4" customFormat="false" ht="18.7" hidden="false" customHeight="true" outlineLevel="0" collapsed="false">
      <c r="A4" s="1" t="n">
        <v>3</v>
      </c>
      <c r="B4" s="8" t="str">
        <f aca="false">HYPERLINK("https://mncourtfraud.com/file/27-CR-19-26893.pdf","27-CR-19-26893")</f>
        <v>27-CR-19-26893</v>
      </c>
      <c r="C4" s="9" t="str">
        <f aca="false">HYPERLINK("https://mncourtfraud.com/file/MBH-29.zip","MBH-29.zip")</f>
        <v>MBH-29.zip</v>
      </c>
      <c r="D4" s="2" t="s">
        <v>17</v>
      </c>
      <c r="E4" s="10" t="n">
        <v>44103</v>
      </c>
      <c r="F4" s="2" t="s">
        <v>18</v>
      </c>
      <c r="G4" s="8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4" s="8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4" s="1" t="s">
        <v>221</v>
      </c>
      <c r="J4" s="2" t="s">
        <v>241</v>
      </c>
      <c r="K4" s="2" t="n">
        <v>132457</v>
      </c>
      <c r="L4" s="1" t="n">
        <v>2560</v>
      </c>
      <c r="M4" s="1" t="n">
        <v>3300</v>
      </c>
    </row>
    <row r="5" customFormat="false" ht="18.7" hidden="false" customHeight="true" outlineLevel="0" collapsed="false">
      <c r="A5" s="1" t="n">
        <v>4</v>
      </c>
      <c r="B5" s="8" t="str">
        <f aca="false">HYPERLINK("https://mncourtfraud.com/file/27-CR-20-693.pdf","27-CR-20-693")</f>
        <v>27-CR-20-693</v>
      </c>
      <c r="C5" s="9" t="str">
        <f aca="false">HYPERLINK("https://mncourtfraud.com/file/MBH-29.zip","MBH-29.zip")</f>
        <v>MBH-29.zip</v>
      </c>
      <c r="D5" s="2" t="s">
        <v>17</v>
      </c>
      <c r="E5" s="10" t="n">
        <v>44103</v>
      </c>
      <c r="F5" s="2" t="s">
        <v>18</v>
      </c>
      <c r="G5" s="8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5" s="8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5" s="1" t="s">
        <v>221</v>
      </c>
      <c r="J5" s="2" t="s">
        <v>241</v>
      </c>
      <c r="K5" s="2" t="n">
        <v>132457</v>
      </c>
      <c r="L5" s="1" t="n">
        <v>2560</v>
      </c>
      <c r="M5" s="1" t="n">
        <v>3300</v>
      </c>
    </row>
    <row r="6" customFormat="false" ht="18.7" hidden="false" customHeight="true" outlineLevel="0" collapsed="false">
      <c r="A6" s="1" t="n">
        <v>5</v>
      </c>
      <c r="B6" s="8" t="str">
        <f aca="false">HYPERLINK("https://mncourtfraud.com/file/27-CR-20-2581.pdf","27-CR-20-2581")</f>
        <v>27-CR-20-2581</v>
      </c>
      <c r="C6" s="9" t="str">
        <f aca="false">HYPERLINK("https://mncourtfraud.com/file/MBH-29.zip","MBH-29.zip")</f>
        <v>MBH-29.zip</v>
      </c>
      <c r="D6" s="2" t="s">
        <v>17</v>
      </c>
      <c r="E6" s="10" t="n">
        <v>44103</v>
      </c>
      <c r="F6" s="2" t="s">
        <v>18</v>
      </c>
      <c r="G6" s="8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6" s="8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6" s="1" t="s">
        <v>221</v>
      </c>
      <c r="J6" s="2" t="s">
        <v>241</v>
      </c>
      <c r="K6" s="2" t="n">
        <v>132457</v>
      </c>
      <c r="L6" s="1" t="n">
        <v>2560</v>
      </c>
      <c r="M6" s="1" t="n">
        <v>3300</v>
      </c>
    </row>
    <row r="7" customFormat="false" ht="18.7" hidden="false" customHeight="true" outlineLevel="0" collapsed="false">
      <c r="A7" s="1" t="n">
        <v>6</v>
      </c>
      <c r="B7" s="8" t="str">
        <f aca="false">HYPERLINK("https://mncourtfraud.com/file/27-CR-20-5618.pdf","27-CR-20-5618")</f>
        <v>27-CR-20-5618</v>
      </c>
      <c r="C7" s="9" t="str">
        <f aca="false">HYPERLINK("https://mncourtfraud.com/file/MBH-29.zip","MBH-29.zip")</f>
        <v>MBH-29.zip</v>
      </c>
      <c r="D7" s="2" t="s">
        <v>17</v>
      </c>
      <c r="E7" s="10" t="n">
        <v>44103</v>
      </c>
      <c r="F7" s="2" t="s">
        <v>18</v>
      </c>
      <c r="G7" s="8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7" s="8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7" s="1" t="s">
        <v>221</v>
      </c>
      <c r="J7" s="2" t="s">
        <v>241</v>
      </c>
      <c r="K7" s="2" t="n">
        <v>132457</v>
      </c>
      <c r="L7" s="1" t="n">
        <v>2560</v>
      </c>
      <c r="M7" s="1" t="n">
        <v>3300</v>
      </c>
    </row>
    <row r="8" customFormat="false" ht="18.7" hidden="false" customHeight="true" outlineLevel="0" collapsed="false">
      <c r="A8" s="1" t="n">
        <v>7</v>
      </c>
      <c r="B8" s="8" t="str">
        <f aca="false">HYPERLINK("https://mncourtfraud.com/file/27-CR-20-14626.pdf","27-CR-20-14626")</f>
        <v>27-CR-20-14626</v>
      </c>
      <c r="C8" s="9" t="str">
        <f aca="false">HYPERLINK("https://mncourtfraud.com/file/MBH-29.zip","MBH-29.zip")</f>
        <v>MBH-29.zip</v>
      </c>
      <c r="D8" s="2" t="s">
        <v>17</v>
      </c>
      <c r="E8" s="10" t="n">
        <v>44103</v>
      </c>
      <c r="F8" s="2" t="s">
        <v>18</v>
      </c>
      <c r="G8" s="8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8" s="8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8" s="1" t="s">
        <v>221</v>
      </c>
      <c r="J8" s="2" t="s">
        <v>241</v>
      </c>
      <c r="K8" s="2" t="n">
        <v>132457</v>
      </c>
      <c r="L8" s="1" t="n">
        <v>2560</v>
      </c>
      <c r="M8" s="1" t="n">
        <v>3300</v>
      </c>
    </row>
    <row r="9" customFormat="false" ht="18.7" hidden="false" customHeight="true" outlineLevel="0" collapsed="false">
      <c r="A9" s="1" t="n">
        <v>8</v>
      </c>
      <c r="B9" s="8" t="str">
        <f aca="false">HYPERLINK("https://mncourtfraud.com/file/27-CR-19-4578.pdf","27-CR-19-4578")</f>
        <v>27-CR-19-4578</v>
      </c>
      <c r="C9" s="9" t="str">
        <f aca="false">HYPERLINK("https://mncourtfraud.com/file/MBH-29.zip","MBH-29.zip")</f>
        <v>MBH-29.zip</v>
      </c>
      <c r="D9" s="2" t="s">
        <v>17</v>
      </c>
      <c r="E9" s="10" t="n">
        <v>44103</v>
      </c>
      <c r="F9" s="2" t="s">
        <v>18</v>
      </c>
      <c r="G9" s="8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9" s="8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9" s="1" t="s">
        <v>221</v>
      </c>
      <c r="J9" s="2" t="s">
        <v>242</v>
      </c>
      <c r="K9" s="2" t="n">
        <v>141864</v>
      </c>
      <c r="L9" s="1" t="n">
        <v>2560</v>
      </c>
      <c r="M9" s="1" t="n">
        <v>3300</v>
      </c>
    </row>
    <row r="10" customFormat="false" ht="18.7" hidden="false" customHeight="true" outlineLevel="0" collapsed="false">
      <c r="A10" s="1" t="n">
        <v>9</v>
      </c>
      <c r="B10" s="8" t="str">
        <f aca="false">HYPERLINK("https://mncourtfraud.com/file/27-CR-19-5875.pdf","27-CR-19-5875")</f>
        <v>27-CR-19-5875</v>
      </c>
      <c r="C10" s="9" t="str">
        <f aca="false">HYPERLINK("https://mncourtfraud.com/file/MBH-29.zip","MBH-29.zip")</f>
        <v>MBH-29.zip</v>
      </c>
      <c r="D10" s="2" t="s">
        <v>17</v>
      </c>
      <c r="E10" s="10" t="n">
        <v>44103</v>
      </c>
      <c r="F10" s="2" t="s">
        <v>18</v>
      </c>
      <c r="G10" s="8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0" s="8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0" s="1" t="s">
        <v>221</v>
      </c>
      <c r="J10" s="2" t="s">
        <v>242</v>
      </c>
      <c r="K10" s="2" t="n">
        <v>141864</v>
      </c>
      <c r="L10" s="1" t="n">
        <v>2560</v>
      </c>
      <c r="M10" s="1" t="n">
        <v>3300</v>
      </c>
    </row>
    <row r="11" customFormat="false" ht="18.7" hidden="false" customHeight="true" outlineLevel="0" collapsed="false">
      <c r="A11" s="1" t="n">
        <v>10</v>
      </c>
      <c r="B11" s="8" t="str">
        <f aca="false">HYPERLINK("https://mncourtfraud.com/file/27-CR-19-26893.pdf","27-CR-19-26893")</f>
        <v>27-CR-19-26893</v>
      </c>
      <c r="C11" s="9" t="str">
        <f aca="false">HYPERLINK("https://mncourtfraud.com/file/MBH-29.zip","MBH-29.zip")</f>
        <v>MBH-29.zip</v>
      </c>
      <c r="D11" s="2" t="s">
        <v>17</v>
      </c>
      <c r="E11" s="10" t="n">
        <v>44103</v>
      </c>
      <c r="F11" s="2" t="s">
        <v>18</v>
      </c>
      <c r="G11" s="8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1" s="8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1" s="1" t="s">
        <v>221</v>
      </c>
      <c r="J11" s="2" t="s">
        <v>242</v>
      </c>
      <c r="K11" s="2" t="n">
        <v>141864</v>
      </c>
      <c r="L11" s="1" t="n">
        <v>2560</v>
      </c>
      <c r="M11" s="1" t="n">
        <v>3300</v>
      </c>
    </row>
    <row r="12" customFormat="false" ht="18.7" hidden="false" customHeight="true" outlineLevel="0" collapsed="false">
      <c r="A12" s="1" t="n">
        <v>11</v>
      </c>
      <c r="B12" s="8" t="str">
        <f aca="false">HYPERLINK("https://mncourtfraud.com/file/27-CR-20-693.pdf","27-CR-20-693")</f>
        <v>27-CR-20-693</v>
      </c>
      <c r="C12" s="9" t="str">
        <f aca="false">HYPERLINK("https://mncourtfraud.com/file/MBH-29.zip","MBH-29.zip")</f>
        <v>MBH-29.zip</v>
      </c>
      <c r="D12" s="2" t="s">
        <v>17</v>
      </c>
      <c r="E12" s="10" t="n">
        <v>44103</v>
      </c>
      <c r="F12" s="2" t="s">
        <v>18</v>
      </c>
      <c r="G12" s="8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12" s="8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2" s="1" t="s">
        <v>221</v>
      </c>
      <c r="J12" s="2" t="s">
        <v>242</v>
      </c>
      <c r="K12" s="2" t="n">
        <v>141864</v>
      </c>
      <c r="L12" s="1" t="n">
        <v>2560</v>
      </c>
      <c r="M12" s="1" t="n">
        <v>3300</v>
      </c>
    </row>
    <row r="13" customFormat="false" ht="18.7" hidden="false" customHeight="true" outlineLevel="0" collapsed="false">
      <c r="A13" s="1" t="n">
        <v>12</v>
      </c>
      <c r="B13" s="8" t="str">
        <f aca="false">HYPERLINK("https://mncourtfraud.com/file/27-CR-20-2581.pdf","27-CR-20-2581")</f>
        <v>27-CR-20-2581</v>
      </c>
      <c r="C13" s="9" t="str">
        <f aca="false">HYPERLINK("https://mncourtfraud.com/file/MBH-29.zip","MBH-29.zip")</f>
        <v>MBH-29.zip</v>
      </c>
      <c r="D13" s="2" t="s">
        <v>17</v>
      </c>
      <c r="E13" s="10" t="n">
        <v>44103</v>
      </c>
      <c r="F13" s="2" t="s">
        <v>18</v>
      </c>
      <c r="G13" s="8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13" s="8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3" s="1" t="s">
        <v>221</v>
      </c>
      <c r="J13" s="2" t="s">
        <v>242</v>
      </c>
      <c r="K13" s="2" t="n">
        <v>141864</v>
      </c>
      <c r="L13" s="1" t="n">
        <v>2560</v>
      </c>
      <c r="M13" s="1" t="n">
        <v>3300</v>
      </c>
    </row>
    <row r="14" customFormat="false" ht="18.7" hidden="false" customHeight="true" outlineLevel="0" collapsed="false">
      <c r="A14" s="1" t="n">
        <v>13</v>
      </c>
      <c r="B14" s="8" t="str">
        <f aca="false">HYPERLINK("https://mncourtfraud.com/file/27-CR-20-5618.pdf","27-CR-20-5618")</f>
        <v>27-CR-20-5618</v>
      </c>
      <c r="C14" s="9" t="str">
        <f aca="false">HYPERLINK("https://mncourtfraud.com/file/MBH-29.zip","MBH-29.zip")</f>
        <v>MBH-29.zip</v>
      </c>
      <c r="D14" s="2" t="s">
        <v>17</v>
      </c>
      <c r="E14" s="10" t="n">
        <v>44103</v>
      </c>
      <c r="F14" s="2" t="s">
        <v>18</v>
      </c>
      <c r="G14" s="8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14" s="8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4" s="1" t="s">
        <v>221</v>
      </c>
      <c r="J14" s="2" t="s">
        <v>242</v>
      </c>
      <c r="K14" s="2" t="n">
        <v>141864</v>
      </c>
      <c r="L14" s="1" t="n">
        <v>2560</v>
      </c>
      <c r="M14" s="1" t="n">
        <v>3300</v>
      </c>
    </row>
    <row r="15" customFormat="false" ht="18.7" hidden="false" customHeight="true" outlineLevel="0" collapsed="false">
      <c r="A15" s="1" t="n">
        <v>14</v>
      </c>
      <c r="B15" s="8" t="str">
        <f aca="false">HYPERLINK("https://mncourtfraud.com/file/27-CR-20-14626.pdf","27-CR-20-14626")</f>
        <v>27-CR-20-14626</v>
      </c>
      <c r="C15" s="9" t="str">
        <f aca="false">HYPERLINK("https://mncourtfraud.com/file/MBH-29.zip","MBH-29.zip")</f>
        <v>MBH-29.zip</v>
      </c>
      <c r="D15" s="2" t="s">
        <v>17</v>
      </c>
      <c r="E15" s="10" t="n">
        <v>44103</v>
      </c>
      <c r="F15" s="2" t="s">
        <v>18</v>
      </c>
      <c r="G15" s="8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15" s="8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5" s="1" t="s">
        <v>221</v>
      </c>
      <c r="J15" s="2" t="s">
        <v>242</v>
      </c>
      <c r="K15" s="2" t="n">
        <v>141864</v>
      </c>
      <c r="L15" s="1" t="n">
        <v>2560</v>
      </c>
      <c r="M15" s="1" t="n">
        <v>3300</v>
      </c>
    </row>
    <row r="16" customFormat="false" ht="18.7" hidden="false" customHeight="true" outlineLevel="0" collapsed="false">
      <c r="A16" s="1" t="n">
        <v>15</v>
      </c>
      <c r="B16" s="8" t="str">
        <f aca="false">HYPERLINK("https://mncourtfraud.com/file/27-CR-19-4578.pdf","27-CR-19-4578")</f>
        <v>27-CR-19-4578</v>
      </c>
      <c r="C16" s="9" t="str">
        <f aca="false">HYPERLINK("https://mncourtfraud.com/file/MBH-29.zip","MBH-29.zip")</f>
        <v>MBH-29.zip</v>
      </c>
      <c r="D16" s="2" t="s">
        <v>17</v>
      </c>
      <c r="E16" s="10" t="n">
        <v>44103</v>
      </c>
      <c r="F16" s="2" t="s">
        <v>18</v>
      </c>
      <c r="G16" s="8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6" s="8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16" s="1" t="s">
        <v>221</v>
      </c>
      <c r="J16" s="2" t="s">
        <v>243</v>
      </c>
      <c r="K16" s="2" t="n">
        <v>111400</v>
      </c>
      <c r="L16" s="1" t="n">
        <v>2560</v>
      </c>
      <c r="M16" s="1" t="n">
        <v>3300</v>
      </c>
    </row>
    <row r="17" customFormat="false" ht="18.7" hidden="false" customHeight="true" outlineLevel="0" collapsed="false">
      <c r="A17" s="1" t="n">
        <v>16</v>
      </c>
      <c r="B17" s="8" t="str">
        <f aca="false">HYPERLINK("https://mncourtfraud.com/file/27-CR-19-5875.pdf","27-CR-19-5875")</f>
        <v>27-CR-19-5875</v>
      </c>
      <c r="C17" s="9" t="str">
        <f aca="false">HYPERLINK("https://mncourtfraud.com/file/MBH-29.zip","MBH-29.zip")</f>
        <v>MBH-29.zip</v>
      </c>
      <c r="D17" s="2" t="s">
        <v>17</v>
      </c>
      <c r="E17" s="10" t="n">
        <v>44103</v>
      </c>
      <c r="F17" s="2" t="s">
        <v>18</v>
      </c>
      <c r="G17" s="8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7" s="8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17" s="1" t="s">
        <v>221</v>
      </c>
      <c r="J17" s="2" t="s">
        <v>243</v>
      </c>
      <c r="K17" s="2" t="n">
        <v>111400</v>
      </c>
      <c r="L17" s="1" t="n">
        <v>2560</v>
      </c>
      <c r="M17" s="1" t="n">
        <v>3300</v>
      </c>
    </row>
    <row r="18" customFormat="false" ht="18.7" hidden="false" customHeight="true" outlineLevel="0" collapsed="false">
      <c r="A18" s="1" t="n">
        <v>17</v>
      </c>
      <c r="B18" s="8" t="str">
        <f aca="false">HYPERLINK("https://mncourtfraud.com/file/27-CR-19-26893.pdf","27-CR-19-26893")</f>
        <v>27-CR-19-26893</v>
      </c>
      <c r="C18" s="9" t="str">
        <f aca="false">HYPERLINK("https://mncourtfraud.com/file/MBH-29.zip","MBH-29.zip")</f>
        <v>MBH-29.zip</v>
      </c>
      <c r="D18" s="2" t="s">
        <v>17</v>
      </c>
      <c r="E18" s="10" t="n">
        <v>44103</v>
      </c>
      <c r="F18" s="2" t="s">
        <v>18</v>
      </c>
      <c r="G18" s="8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8" s="8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18" s="1" t="s">
        <v>221</v>
      </c>
      <c r="J18" s="2" t="s">
        <v>243</v>
      </c>
      <c r="K18" s="2" t="n">
        <v>111400</v>
      </c>
      <c r="L18" s="1" t="n">
        <v>2560</v>
      </c>
      <c r="M18" s="1" t="n">
        <v>3300</v>
      </c>
    </row>
    <row r="19" customFormat="false" ht="18.7" hidden="false" customHeight="true" outlineLevel="0" collapsed="false">
      <c r="A19" s="1" t="n">
        <v>18</v>
      </c>
      <c r="B19" s="8" t="str">
        <f aca="false">HYPERLINK("https://mncourtfraud.com/file/27-CR-20-693.pdf","27-CR-20-693")</f>
        <v>27-CR-20-693</v>
      </c>
      <c r="C19" s="9" t="str">
        <f aca="false">HYPERLINK("https://mncourtfraud.com/file/MBH-29.zip","MBH-29.zip")</f>
        <v>MBH-29.zip</v>
      </c>
      <c r="D19" s="2" t="s">
        <v>17</v>
      </c>
      <c r="E19" s="10" t="n">
        <v>44103</v>
      </c>
      <c r="F19" s="2" t="s">
        <v>18</v>
      </c>
      <c r="G19" s="8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19" s="8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19" s="1" t="s">
        <v>221</v>
      </c>
      <c r="J19" s="2" t="s">
        <v>243</v>
      </c>
      <c r="K19" s="2" t="n">
        <v>111400</v>
      </c>
      <c r="L19" s="1" t="n">
        <v>2560</v>
      </c>
      <c r="M19" s="1" t="n">
        <v>3300</v>
      </c>
    </row>
    <row r="20" customFormat="false" ht="18.7" hidden="false" customHeight="true" outlineLevel="0" collapsed="false">
      <c r="A20" s="1" t="n">
        <v>19</v>
      </c>
      <c r="B20" s="8" t="str">
        <f aca="false">HYPERLINK("https://mncourtfraud.com/file/27-CR-20-2581.pdf","27-CR-20-2581")</f>
        <v>27-CR-20-2581</v>
      </c>
      <c r="C20" s="9" t="str">
        <f aca="false">HYPERLINK("https://mncourtfraud.com/file/MBH-29.zip","MBH-29.zip")</f>
        <v>MBH-29.zip</v>
      </c>
      <c r="D20" s="2" t="s">
        <v>17</v>
      </c>
      <c r="E20" s="10" t="n">
        <v>44103</v>
      </c>
      <c r="F20" s="2" t="s">
        <v>18</v>
      </c>
      <c r="G20" s="8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20" s="8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20" s="1" t="s">
        <v>221</v>
      </c>
      <c r="J20" s="2" t="s">
        <v>243</v>
      </c>
      <c r="K20" s="2" t="n">
        <v>111400</v>
      </c>
      <c r="L20" s="1" t="n">
        <v>2560</v>
      </c>
      <c r="M20" s="1" t="n">
        <v>3300</v>
      </c>
    </row>
    <row r="21" customFormat="false" ht="18.7" hidden="false" customHeight="true" outlineLevel="0" collapsed="false">
      <c r="A21" s="1" t="n">
        <v>20</v>
      </c>
      <c r="B21" s="8" t="str">
        <f aca="false">HYPERLINK("https://mncourtfraud.com/file/27-CR-20-5618.pdf","27-CR-20-5618")</f>
        <v>27-CR-20-5618</v>
      </c>
      <c r="C21" s="9" t="str">
        <f aca="false">HYPERLINK("https://mncourtfraud.com/file/MBH-29.zip","MBH-29.zip")</f>
        <v>MBH-29.zip</v>
      </c>
      <c r="D21" s="2" t="s">
        <v>17</v>
      </c>
      <c r="E21" s="10" t="n">
        <v>44103</v>
      </c>
      <c r="F21" s="2" t="s">
        <v>18</v>
      </c>
      <c r="G21" s="8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21" s="8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21" s="1" t="s">
        <v>221</v>
      </c>
      <c r="J21" s="2" t="s">
        <v>243</v>
      </c>
      <c r="K21" s="2" t="n">
        <v>111400</v>
      </c>
      <c r="L21" s="1" t="n">
        <v>2560</v>
      </c>
      <c r="M21" s="1" t="n">
        <v>3300</v>
      </c>
    </row>
    <row r="22" customFormat="false" ht="18.7" hidden="false" customHeight="true" outlineLevel="0" collapsed="false">
      <c r="A22" s="1" t="n">
        <v>21</v>
      </c>
      <c r="B22" s="8" t="str">
        <f aca="false">HYPERLINK("https://mncourtfraud.com/file/27-CR-20-14626.pdf","27-CR-20-14626")</f>
        <v>27-CR-20-14626</v>
      </c>
      <c r="C22" s="9" t="str">
        <f aca="false">HYPERLINK("https://mncourtfraud.com/file/MBH-29.zip","MBH-29.zip")</f>
        <v>MBH-29.zip</v>
      </c>
      <c r="D22" s="2" t="s">
        <v>17</v>
      </c>
      <c r="E22" s="10" t="n">
        <v>44103</v>
      </c>
      <c r="F22" s="2" t="s">
        <v>18</v>
      </c>
      <c r="G22" s="8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2" s="8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22" s="1" t="s">
        <v>221</v>
      </c>
      <c r="J22" s="2" t="s">
        <v>243</v>
      </c>
      <c r="K22" s="2" t="n">
        <v>111400</v>
      </c>
      <c r="L22" s="1" t="n">
        <v>2560</v>
      </c>
      <c r="M22" s="1" t="n">
        <v>3300</v>
      </c>
    </row>
    <row r="23" customFormat="false" ht="18.7" hidden="false" customHeight="true" outlineLevel="0" collapsed="false">
      <c r="A23" s="1" t="n">
        <v>22</v>
      </c>
      <c r="B23" s="8" t="str">
        <f aca="false">HYPERLINK("https://mncourtfraud.com/file/27-CR-19-4578.pdf","27-CR-19-4578")</f>
        <v>27-CR-19-4578</v>
      </c>
      <c r="C23" s="9" t="str">
        <f aca="false">HYPERLINK("https://mncourtfraud.com/file/MBH-29.zip","MBH-29.zip")</f>
        <v>MBH-29.zip</v>
      </c>
      <c r="D23" s="2" t="s">
        <v>17</v>
      </c>
      <c r="E23" s="10" t="n">
        <v>44103</v>
      </c>
      <c r="F23" s="2" t="s">
        <v>18</v>
      </c>
      <c r="G23" s="8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23" s="8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3" s="1" t="s">
        <v>221</v>
      </c>
      <c r="J23" s="2" t="s">
        <v>244</v>
      </c>
      <c r="K23" s="2" t="n">
        <v>128592</v>
      </c>
      <c r="L23" s="1" t="n">
        <v>2560</v>
      </c>
      <c r="M23" s="1" t="n">
        <v>3300</v>
      </c>
    </row>
    <row r="24" customFormat="false" ht="18.7" hidden="false" customHeight="true" outlineLevel="0" collapsed="false">
      <c r="A24" s="1" t="n">
        <v>23</v>
      </c>
      <c r="B24" s="8" t="str">
        <f aca="false">HYPERLINK("https://mncourtfraud.com/file/27-CR-19-5875.pdf","27-CR-19-5875")</f>
        <v>27-CR-19-5875</v>
      </c>
      <c r="C24" s="9" t="str">
        <f aca="false">HYPERLINK("https://mncourtfraud.com/file/MBH-29.zip","MBH-29.zip")</f>
        <v>MBH-29.zip</v>
      </c>
      <c r="D24" s="2" t="s">
        <v>17</v>
      </c>
      <c r="E24" s="10" t="n">
        <v>44103</v>
      </c>
      <c r="F24" s="2" t="s">
        <v>18</v>
      </c>
      <c r="G24" s="8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24" s="8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4" s="1" t="s">
        <v>221</v>
      </c>
      <c r="J24" s="2" t="s">
        <v>244</v>
      </c>
      <c r="K24" s="2" t="n">
        <v>128592</v>
      </c>
      <c r="L24" s="1" t="n">
        <v>2560</v>
      </c>
      <c r="M24" s="1" t="n">
        <v>3300</v>
      </c>
    </row>
    <row r="25" customFormat="false" ht="18.7" hidden="false" customHeight="true" outlineLevel="0" collapsed="false">
      <c r="A25" s="1" t="n">
        <v>24</v>
      </c>
      <c r="B25" s="8" t="str">
        <f aca="false">HYPERLINK("https://mncourtfraud.com/file/27-CR-19-26893.pdf","27-CR-19-26893")</f>
        <v>27-CR-19-26893</v>
      </c>
      <c r="C25" s="9" t="str">
        <f aca="false">HYPERLINK("https://mncourtfraud.com/file/MBH-29.zip","MBH-29.zip")</f>
        <v>MBH-29.zip</v>
      </c>
      <c r="D25" s="2" t="s">
        <v>17</v>
      </c>
      <c r="E25" s="10" t="n">
        <v>44103</v>
      </c>
      <c r="F25" s="2" t="s">
        <v>18</v>
      </c>
      <c r="G25" s="8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25" s="8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5" s="1" t="s">
        <v>221</v>
      </c>
      <c r="J25" s="2" t="s">
        <v>244</v>
      </c>
      <c r="K25" s="2" t="n">
        <v>128592</v>
      </c>
      <c r="L25" s="1" t="n">
        <v>2560</v>
      </c>
      <c r="M25" s="1" t="n">
        <v>3300</v>
      </c>
    </row>
    <row r="26" customFormat="false" ht="18.7" hidden="false" customHeight="true" outlineLevel="0" collapsed="false">
      <c r="A26" s="1" t="n">
        <v>25</v>
      </c>
      <c r="B26" s="8" t="str">
        <f aca="false">HYPERLINK("https://mncourtfraud.com/file/27-CR-20-693.pdf","27-CR-20-693")</f>
        <v>27-CR-20-693</v>
      </c>
      <c r="C26" s="9" t="str">
        <f aca="false">HYPERLINK("https://mncourtfraud.com/file/MBH-29.zip","MBH-29.zip")</f>
        <v>MBH-29.zip</v>
      </c>
      <c r="D26" s="2" t="s">
        <v>17</v>
      </c>
      <c r="E26" s="10" t="n">
        <v>44103</v>
      </c>
      <c r="F26" s="2" t="s">
        <v>18</v>
      </c>
      <c r="G26" s="8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26" s="8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6" s="1" t="s">
        <v>221</v>
      </c>
      <c r="J26" s="2" t="s">
        <v>244</v>
      </c>
      <c r="K26" s="2" t="n">
        <v>128592</v>
      </c>
      <c r="L26" s="1" t="n">
        <v>2560</v>
      </c>
      <c r="M26" s="1" t="n">
        <v>3300</v>
      </c>
    </row>
    <row r="27" customFormat="false" ht="18.7" hidden="false" customHeight="true" outlineLevel="0" collapsed="false">
      <c r="A27" s="1" t="n">
        <v>26</v>
      </c>
      <c r="B27" s="8" t="str">
        <f aca="false">HYPERLINK("https://mncourtfraud.com/file/27-CR-20-2581.pdf","27-CR-20-2581")</f>
        <v>27-CR-20-2581</v>
      </c>
      <c r="C27" s="9" t="str">
        <f aca="false">HYPERLINK("https://mncourtfraud.com/file/MBH-29.zip","MBH-29.zip")</f>
        <v>MBH-29.zip</v>
      </c>
      <c r="D27" s="2" t="s">
        <v>17</v>
      </c>
      <c r="E27" s="10" t="n">
        <v>44103</v>
      </c>
      <c r="F27" s="2" t="s">
        <v>18</v>
      </c>
      <c r="G27" s="8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27" s="8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7" s="1" t="s">
        <v>221</v>
      </c>
      <c r="J27" s="2" t="s">
        <v>244</v>
      </c>
      <c r="K27" s="2" t="n">
        <v>128592</v>
      </c>
      <c r="L27" s="1" t="n">
        <v>2560</v>
      </c>
      <c r="M27" s="1" t="n">
        <v>3300</v>
      </c>
    </row>
    <row r="28" customFormat="false" ht="18.7" hidden="false" customHeight="true" outlineLevel="0" collapsed="false">
      <c r="A28" s="1" t="n">
        <v>27</v>
      </c>
      <c r="B28" s="8" t="str">
        <f aca="false">HYPERLINK("https://mncourtfraud.com/file/27-CR-20-5618.pdf","27-CR-20-5618")</f>
        <v>27-CR-20-5618</v>
      </c>
      <c r="C28" s="9" t="str">
        <f aca="false">HYPERLINK("https://mncourtfraud.com/file/MBH-29.zip","MBH-29.zip")</f>
        <v>MBH-29.zip</v>
      </c>
      <c r="D28" s="2" t="s">
        <v>17</v>
      </c>
      <c r="E28" s="10" t="n">
        <v>44103</v>
      </c>
      <c r="F28" s="2" t="s">
        <v>18</v>
      </c>
      <c r="G28" s="8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28" s="8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8" s="1" t="s">
        <v>221</v>
      </c>
      <c r="J28" s="2" t="s">
        <v>244</v>
      </c>
      <c r="K28" s="2" t="n">
        <v>128592</v>
      </c>
      <c r="L28" s="1" t="n">
        <v>2560</v>
      </c>
      <c r="M28" s="1" t="n">
        <v>3300</v>
      </c>
    </row>
    <row r="29" customFormat="false" ht="18.7" hidden="false" customHeight="true" outlineLevel="0" collapsed="false">
      <c r="A29" s="1" t="n">
        <v>28</v>
      </c>
      <c r="B29" s="8" t="str">
        <f aca="false">HYPERLINK("https://mncourtfraud.com/file/27-CR-20-14626.pdf","27-CR-20-14626")</f>
        <v>27-CR-20-14626</v>
      </c>
      <c r="C29" s="9" t="str">
        <f aca="false">HYPERLINK("https://mncourtfraud.com/file/MBH-29.zip","MBH-29.zip")</f>
        <v>MBH-29.zip</v>
      </c>
      <c r="D29" s="2" t="s">
        <v>17</v>
      </c>
      <c r="E29" s="10" t="n">
        <v>44103</v>
      </c>
      <c r="F29" s="2" t="s">
        <v>18</v>
      </c>
      <c r="G29" s="8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9" s="8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9" s="1" t="s">
        <v>221</v>
      </c>
      <c r="J29" s="2" t="s">
        <v>244</v>
      </c>
      <c r="K29" s="2" t="n">
        <v>128592</v>
      </c>
      <c r="L29" s="1" t="n">
        <v>2560</v>
      </c>
      <c r="M29" s="1" t="n">
        <v>3300</v>
      </c>
    </row>
    <row r="30" customFormat="false" ht="18.7" hidden="false" customHeight="true" outlineLevel="0" collapsed="false">
      <c r="A30" s="1" t="n">
        <v>29</v>
      </c>
      <c r="B30" s="8" t="str">
        <f aca="false">HYPERLINK("https://mncourtfraud.com/file/27-CR-19-4578.pdf","27-CR-19-4578")</f>
        <v>27-CR-19-4578</v>
      </c>
      <c r="C30" s="9" t="str">
        <f aca="false">HYPERLINK("https://mncourtfraud.com/file/MBH-29.zip","MBH-29.zip")</f>
        <v>MBH-29.zip</v>
      </c>
      <c r="D30" s="2" t="s">
        <v>17</v>
      </c>
      <c r="E30" s="10" t="n">
        <v>44103</v>
      </c>
      <c r="F30" s="2" t="s">
        <v>18</v>
      </c>
      <c r="G30" s="8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30" s="8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30" s="1" t="s">
        <v>221</v>
      </c>
      <c r="J30" s="2" t="s">
        <v>245</v>
      </c>
      <c r="K30" s="2" t="n">
        <v>112047</v>
      </c>
      <c r="L30" s="1" t="n">
        <v>2560</v>
      </c>
      <c r="M30" s="1" t="n">
        <v>3300</v>
      </c>
    </row>
    <row r="31" customFormat="false" ht="18.7" hidden="false" customHeight="true" outlineLevel="0" collapsed="false">
      <c r="A31" s="1" t="n">
        <v>30</v>
      </c>
      <c r="B31" s="8" t="str">
        <f aca="false">HYPERLINK("https://mncourtfraud.com/file/27-CR-19-5875.pdf","27-CR-19-5875")</f>
        <v>27-CR-19-5875</v>
      </c>
      <c r="C31" s="9" t="str">
        <f aca="false">HYPERLINK("https://mncourtfraud.com/file/MBH-29.zip","MBH-29.zip")</f>
        <v>MBH-29.zip</v>
      </c>
      <c r="D31" s="2" t="s">
        <v>17</v>
      </c>
      <c r="E31" s="10" t="n">
        <v>44103</v>
      </c>
      <c r="F31" s="2" t="s">
        <v>18</v>
      </c>
      <c r="G31" s="8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31" s="8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31" s="1" t="s">
        <v>221</v>
      </c>
      <c r="J31" s="2" t="s">
        <v>245</v>
      </c>
      <c r="K31" s="2" t="n">
        <v>112047</v>
      </c>
      <c r="L31" s="1" t="n">
        <v>2560</v>
      </c>
      <c r="M31" s="1" t="n">
        <v>3300</v>
      </c>
    </row>
    <row r="32" customFormat="false" ht="18.7" hidden="false" customHeight="true" outlineLevel="0" collapsed="false">
      <c r="A32" s="1" t="n">
        <v>31</v>
      </c>
      <c r="B32" s="8" t="str">
        <f aca="false">HYPERLINK("https://mncourtfraud.com/file/27-CR-19-26893.pdf","27-CR-19-26893")</f>
        <v>27-CR-19-26893</v>
      </c>
      <c r="C32" s="9" t="str">
        <f aca="false">HYPERLINK("https://mncourtfraud.com/file/MBH-29.zip","MBH-29.zip")</f>
        <v>MBH-29.zip</v>
      </c>
      <c r="D32" s="2" t="s">
        <v>17</v>
      </c>
      <c r="E32" s="10" t="n">
        <v>44103</v>
      </c>
      <c r="F32" s="2" t="s">
        <v>18</v>
      </c>
      <c r="G32" s="8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32" s="8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32" s="1" t="s">
        <v>221</v>
      </c>
      <c r="J32" s="2" t="s">
        <v>245</v>
      </c>
      <c r="K32" s="2" t="n">
        <v>112047</v>
      </c>
      <c r="L32" s="1" t="n">
        <v>2560</v>
      </c>
      <c r="M32" s="1" t="n">
        <v>3300</v>
      </c>
    </row>
    <row r="33" customFormat="false" ht="18.7" hidden="false" customHeight="true" outlineLevel="0" collapsed="false">
      <c r="A33" s="1" t="n">
        <v>32</v>
      </c>
      <c r="B33" s="8" t="str">
        <f aca="false">HYPERLINK("https://mncourtfraud.com/file/27-CR-20-693.pdf","27-CR-20-693")</f>
        <v>27-CR-20-693</v>
      </c>
      <c r="C33" s="9" t="str">
        <f aca="false">HYPERLINK("https://mncourtfraud.com/file/MBH-29.zip","MBH-29.zip")</f>
        <v>MBH-29.zip</v>
      </c>
      <c r="D33" s="2" t="s">
        <v>17</v>
      </c>
      <c r="E33" s="10" t="n">
        <v>44103</v>
      </c>
      <c r="F33" s="2" t="s">
        <v>18</v>
      </c>
      <c r="G33" s="8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33" s="8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33" s="1" t="s">
        <v>221</v>
      </c>
      <c r="J33" s="2" t="s">
        <v>245</v>
      </c>
      <c r="K33" s="2" t="n">
        <v>112047</v>
      </c>
      <c r="L33" s="1" t="n">
        <v>2560</v>
      </c>
      <c r="M33" s="1" t="n">
        <v>3300</v>
      </c>
    </row>
    <row r="34" customFormat="false" ht="18.7" hidden="false" customHeight="true" outlineLevel="0" collapsed="false">
      <c r="A34" s="1" t="n">
        <v>33</v>
      </c>
      <c r="B34" s="8" t="str">
        <f aca="false">HYPERLINK("https://mncourtfraud.com/file/27-CR-20-2581.pdf","27-CR-20-2581")</f>
        <v>27-CR-20-2581</v>
      </c>
      <c r="C34" s="9" t="str">
        <f aca="false">HYPERLINK("https://mncourtfraud.com/file/MBH-29.zip","MBH-29.zip")</f>
        <v>MBH-29.zip</v>
      </c>
      <c r="D34" s="2" t="s">
        <v>17</v>
      </c>
      <c r="E34" s="10" t="n">
        <v>44103</v>
      </c>
      <c r="F34" s="2" t="s">
        <v>18</v>
      </c>
      <c r="G34" s="8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34" s="8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34" s="1" t="s">
        <v>221</v>
      </c>
      <c r="J34" s="2" t="s">
        <v>245</v>
      </c>
      <c r="K34" s="2" t="n">
        <v>112047</v>
      </c>
      <c r="L34" s="1" t="n">
        <v>2560</v>
      </c>
      <c r="M34" s="1" t="n">
        <v>3300</v>
      </c>
    </row>
    <row r="35" customFormat="false" ht="18.7" hidden="false" customHeight="true" outlineLevel="0" collapsed="false">
      <c r="A35" s="1" t="n">
        <v>34</v>
      </c>
      <c r="B35" s="8" t="str">
        <f aca="false">HYPERLINK("https://mncourtfraud.com/file/27-CR-20-5618.pdf","27-CR-20-5618")</f>
        <v>27-CR-20-5618</v>
      </c>
      <c r="C35" s="9" t="str">
        <f aca="false">HYPERLINK("https://mncourtfraud.com/file/MBH-29.zip","MBH-29.zip")</f>
        <v>MBH-29.zip</v>
      </c>
      <c r="D35" s="2" t="s">
        <v>17</v>
      </c>
      <c r="E35" s="10" t="n">
        <v>44103</v>
      </c>
      <c r="F35" s="2" t="s">
        <v>18</v>
      </c>
      <c r="G35" s="8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35" s="8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35" s="1" t="s">
        <v>221</v>
      </c>
      <c r="J35" s="2" t="s">
        <v>245</v>
      </c>
      <c r="K35" s="2" t="n">
        <v>112047</v>
      </c>
      <c r="L35" s="1" t="n">
        <v>2560</v>
      </c>
      <c r="M35" s="1" t="n">
        <v>3300</v>
      </c>
    </row>
    <row r="36" customFormat="false" ht="18.7" hidden="false" customHeight="true" outlineLevel="0" collapsed="false">
      <c r="A36" s="1" t="n">
        <v>35</v>
      </c>
      <c r="B36" s="8" t="str">
        <f aca="false">HYPERLINK("https://mncourtfraud.com/file/27-CR-20-14626.pdf","27-CR-20-14626")</f>
        <v>27-CR-20-14626</v>
      </c>
      <c r="C36" s="9" t="str">
        <f aca="false">HYPERLINK("https://mncourtfraud.com/file/MBH-29.zip","MBH-29.zip")</f>
        <v>MBH-29.zip</v>
      </c>
      <c r="D36" s="2" t="s">
        <v>17</v>
      </c>
      <c r="E36" s="10" t="n">
        <v>44103</v>
      </c>
      <c r="F36" s="2" t="s">
        <v>18</v>
      </c>
      <c r="G36" s="8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36" s="8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36" s="1" t="s">
        <v>221</v>
      </c>
      <c r="J36" s="2" t="s">
        <v>245</v>
      </c>
      <c r="K36" s="2" t="n">
        <v>112047</v>
      </c>
      <c r="L36" s="1" t="n">
        <v>2560</v>
      </c>
      <c r="M36" s="1" t="n">
        <v>3300</v>
      </c>
    </row>
    <row r="37" customFormat="false" ht="18.7" hidden="false" customHeight="true" outlineLevel="0" collapsed="false">
      <c r="A37" s="1" t="n">
        <v>36</v>
      </c>
      <c r="B37" s="8"/>
      <c r="E37" s="10"/>
      <c r="G37" s="8"/>
      <c r="H37" s="8"/>
    </row>
    <row r="38" customFormat="false" ht="18.7" hidden="false" customHeight="true" outlineLevel="0" collapsed="false">
      <c r="A38" s="1" t="n">
        <v>37</v>
      </c>
      <c r="B38" s="8" t="str">
        <f aca="false">HYPERLINK("https://mncourtfraud.com/file/27-CR-19-4578.pdf","27-CR-19-4578")</f>
        <v>27-CR-19-4578</v>
      </c>
      <c r="C38" s="9" t="str">
        <f aca="false">HYPERLINK("https://mncourtfraud.com/file/MBH-30.zip","MBH-30.zip")</f>
        <v>MBH-30.zip</v>
      </c>
      <c r="D38" s="2" t="s">
        <v>17</v>
      </c>
      <c r="E38" s="10" t="n">
        <v>44460</v>
      </c>
      <c r="F38" s="2" t="s">
        <v>72</v>
      </c>
      <c r="G38" s="8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38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38" s="1" t="s">
        <v>221</v>
      </c>
      <c r="J38" s="2" t="s">
        <v>246</v>
      </c>
      <c r="K38" s="2" t="n">
        <v>152962</v>
      </c>
      <c r="L38" s="1" t="n">
        <v>2560</v>
      </c>
      <c r="M38" s="1" t="n">
        <v>3300</v>
      </c>
    </row>
    <row r="39" customFormat="false" ht="18.7" hidden="false" customHeight="true" outlineLevel="0" collapsed="false">
      <c r="A39" s="1" t="n">
        <v>38</v>
      </c>
      <c r="B39" s="8" t="str">
        <f aca="false">HYPERLINK("https://mncourtfraud.com/file/27-CR-19-5875.pdf","27-CR-19-5875")</f>
        <v>27-CR-19-5875</v>
      </c>
      <c r="C39" s="9" t="str">
        <f aca="false">HYPERLINK("https://mncourtfraud.com/file/MBH-30.zip","MBH-30.zip")</f>
        <v>MBH-30.zip</v>
      </c>
      <c r="D39" s="2" t="s">
        <v>17</v>
      </c>
      <c r="E39" s="10" t="n">
        <v>44460</v>
      </c>
      <c r="F39" s="2" t="s">
        <v>72</v>
      </c>
      <c r="G39" s="8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39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39" s="1" t="s">
        <v>221</v>
      </c>
      <c r="J39" s="2" t="s">
        <v>246</v>
      </c>
      <c r="K39" s="2" t="n">
        <v>152962</v>
      </c>
      <c r="L39" s="1" t="n">
        <v>2560</v>
      </c>
      <c r="M39" s="1" t="n">
        <v>3300</v>
      </c>
    </row>
    <row r="40" customFormat="false" ht="18.7" hidden="false" customHeight="true" outlineLevel="0" collapsed="false">
      <c r="A40" s="1" t="n">
        <v>39</v>
      </c>
      <c r="B40" s="8" t="str">
        <f aca="false">HYPERLINK("https://mncourtfraud.com/file/27-CR-19-26893.pdf","27-CR-19-26893")</f>
        <v>27-CR-19-26893</v>
      </c>
      <c r="C40" s="9" t="str">
        <f aca="false">HYPERLINK("https://mncourtfraud.com/file/MBH-30.zip","MBH-30.zip")</f>
        <v>MBH-30.zip</v>
      </c>
      <c r="D40" s="2" t="s">
        <v>17</v>
      </c>
      <c r="E40" s="10" t="n">
        <v>44460</v>
      </c>
      <c r="F40" s="2" t="s">
        <v>72</v>
      </c>
      <c r="G40" s="8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40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0" s="1" t="s">
        <v>221</v>
      </c>
      <c r="J40" s="2" t="s">
        <v>246</v>
      </c>
      <c r="K40" s="2" t="n">
        <v>152962</v>
      </c>
      <c r="L40" s="1" t="n">
        <v>2560</v>
      </c>
      <c r="M40" s="1" t="n">
        <v>3300</v>
      </c>
    </row>
    <row r="41" customFormat="false" ht="18.7" hidden="false" customHeight="true" outlineLevel="0" collapsed="false">
      <c r="A41" s="1" t="n">
        <v>40</v>
      </c>
      <c r="B41" s="8" t="str">
        <f aca="false">HYPERLINK("https://mncourtfraud.com/file/27-CR-20-693.pdf","27-CR-20-693")</f>
        <v>27-CR-20-693</v>
      </c>
      <c r="C41" s="9" t="str">
        <f aca="false">HYPERLINK("https://mncourtfraud.com/file/MBH-30.zip","MBH-30.zip")</f>
        <v>MBH-30.zip</v>
      </c>
      <c r="D41" s="2" t="s">
        <v>17</v>
      </c>
      <c r="E41" s="10" t="n">
        <v>44460</v>
      </c>
      <c r="F41" s="2" t="s">
        <v>72</v>
      </c>
      <c r="G41" s="8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41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1" s="1" t="s">
        <v>221</v>
      </c>
      <c r="J41" s="2" t="s">
        <v>246</v>
      </c>
      <c r="K41" s="2" t="n">
        <v>152962</v>
      </c>
      <c r="L41" s="1" t="n">
        <v>2560</v>
      </c>
      <c r="M41" s="1" t="n">
        <v>3300</v>
      </c>
    </row>
    <row r="42" customFormat="false" ht="18.7" hidden="false" customHeight="true" outlineLevel="0" collapsed="false">
      <c r="A42" s="1" t="n">
        <v>41</v>
      </c>
      <c r="B42" s="8" t="str">
        <f aca="false">HYPERLINK("https://mncourtfraud.com/file/27-CR-20-2581.pdf","27-CR-20-2581")</f>
        <v>27-CR-20-2581</v>
      </c>
      <c r="C42" s="9" t="str">
        <f aca="false">HYPERLINK("https://mncourtfraud.com/file/MBH-30.zip","MBH-30.zip")</f>
        <v>MBH-30.zip</v>
      </c>
      <c r="D42" s="2" t="s">
        <v>17</v>
      </c>
      <c r="E42" s="10" t="n">
        <v>44460</v>
      </c>
      <c r="F42" s="2" t="s">
        <v>72</v>
      </c>
      <c r="G42" s="8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42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2" s="1" t="s">
        <v>221</v>
      </c>
      <c r="J42" s="2" t="s">
        <v>246</v>
      </c>
      <c r="K42" s="2" t="n">
        <v>152962</v>
      </c>
      <c r="L42" s="1" t="n">
        <v>2560</v>
      </c>
      <c r="M42" s="1" t="n">
        <v>3300</v>
      </c>
    </row>
    <row r="43" customFormat="false" ht="18.7" hidden="false" customHeight="true" outlineLevel="0" collapsed="false">
      <c r="A43" s="1" t="n">
        <v>42</v>
      </c>
      <c r="B43" s="8" t="str">
        <f aca="false">HYPERLINK("https://mncourtfraud.com/file/27-CR-20-5618.pdf","27-CR-20-5618")</f>
        <v>27-CR-20-5618</v>
      </c>
      <c r="C43" s="9" t="str">
        <f aca="false">HYPERLINK("https://mncourtfraud.com/file/MBH-30.zip","MBH-30.zip")</f>
        <v>MBH-30.zip</v>
      </c>
      <c r="D43" s="2" t="s">
        <v>17</v>
      </c>
      <c r="E43" s="10" t="n">
        <v>44460</v>
      </c>
      <c r="F43" s="2" t="s">
        <v>72</v>
      </c>
      <c r="G43" s="8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43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3" s="1" t="s">
        <v>221</v>
      </c>
      <c r="J43" s="2" t="s">
        <v>246</v>
      </c>
      <c r="K43" s="2" t="n">
        <v>152962</v>
      </c>
      <c r="L43" s="1" t="n">
        <v>2560</v>
      </c>
      <c r="M43" s="1" t="n">
        <v>3300</v>
      </c>
    </row>
    <row r="44" customFormat="false" ht="18.7" hidden="false" customHeight="true" outlineLevel="0" collapsed="false">
      <c r="A44" s="1" t="n">
        <v>43</v>
      </c>
      <c r="B44" s="8" t="str">
        <f aca="false">HYPERLINK("https://mncourtfraud.com/file/27-CR-20-14626.pdf","27-CR-20-14626")</f>
        <v>27-CR-20-14626</v>
      </c>
      <c r="C44" s="9" t="str">
        <f aca="false">HYPERLINK("https://mncourtfraud.com/file/MBH-30.zip","MBH-30.zip")</f>
        <v>MBH-30.zip</v>
      </c>
      <c r="D44" s="2" t="s">
        <v>17</v>
      </c>
      <c r="E44" s="10" t="n">
        <v>44460</v>
      </c>
      <c r="F44" s="2" t="s">
        <v>72</v>
      </c>
      <c r="G44" s="8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44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4" s="1" t="s">
        <v>221</v>
      </c>
      <c r="J44" s="2" t="s">
        <v>246</v>
      </c>
      <c r="K44" s="2" t="n">
        <v>152962</v>
      </c>
      <c r="L44" s="1" t="n">
        <v>2560</v>
      </c>
      <c r="M44" s="1" t="n">
        <v>3300</v>
      </c>
    </row>
    <row r="45" customFormat="false" ht="18.7" hidden="false" customHeight="true" outlineLevel="0" collapsed="false">
      <c r="A45" s="1" t="n">
        <v>44</v>
      </c>
      <c r="B45" s="8" t="str">
        <f aca="false">HYPERLINK("https://mncourtfraud.com/file/27-CR-20-25524.pdf","27-CR-20-25524")</f>
        <v>27-CR-20-25524</v>
      </c>
      <c r="C45" s="9" t="str">
        <f aca="false">HYPERLINK("https://mncourtfraud.com/file/MBH-30.zip","MBH-30.zip")</f>
        <v>MBH-30.zip</v>
      </c>
      <c r="D45" s="2" t="s">
        <v>17</v>
      </c>
      <c r="E45" s="10" t="n">
        <v>44460</v>
      </c>
      <c r="F45" s="2" t="s">
        <v>72</v>
      </c>
      <c r="G45" s="8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45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5" s="1" t="s">
        <v>221</v>
      </c>
      <c r="J45" s="2" t="s">
        <v>246</v>
      </c>
      <c r="K45" s="2" t="n">
        <v>152962</v>
      </c>
      <c r="L45" s="1" t="n">
        <v>2560</v>
      </c>
      <c r="M45" s="1" t="n">
        <v>3300</v>
      </c>
    </row>
    <row r="46" customFormat="false" ht="18.7" hidden="false" customHeight="true" outlineLevel="0" collapsed="false">
      <c r="A46" s="1" t="n">
        <v>45</v>
      </c>
      <c r="B46" s="8" t="str">
        <f aca="false">HYPERLINK("https://mncourtfraud.com/file/27-CR-21-2803.pdf","27-CR-21-2803")</f>
        <v>27-CR-21-2803</v>
      </c>
      <c r="C46" s="9" t="str">
        <f aca="false">HYPERLINK("https://mncourtfraud.com/file/MBH-30.zip","MBH-30.zip")</f>
        <v>MBH-30.zip</v>
      </c>
      <c r="D46" s="2" t="s">
        <v>17</v>
      </c>
      <c r="E46" s="10" t="n">
        <v>44460</v>
      </c>
      <c r="F46" s="2" t="s">
        <v>72</v>
      </c>
      <c r="G46" s="8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46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6" s="1" t="s">
        <v>221</v>
      </c>
      <c r="J46" s="2" t="s">
        <v>246</v>
      </c>
      <c r="K46" s="2" t="n">
        <v>152962</v>
      </c>
      <c r="L46" s="1" t="n">
        <v>2560</v>
      </c>
      <c r="M46" s="1" t="n">
        <v>3300</v>
      </c>
    </row>
    <row r="47" customFormat="false" ht="18.7" hidden="false" customHeight="true" outlineLevel="0" collapsed="false">
      <c r="A47" s="1" t="n">
        <v>46</v>
      </c>
      <c r="B47" s="8" t="str">
        <f aca="false">HYPERLINK("https://mncourtfraud.com/file/27-CR-21-4099.pdf","27-CR-21-4099")</f>
        <v>27-CR-21-4099</v>
      </c>
      <c r="C47" s="9" t="str">
        <f aca="false">HYPERLINK("https://mncourtfraud.com/file/MBH-30.zip","MBH-30.zip")</f>
        <v>MBH-30.zip</v>
      </c>
      <c r="D47" s="2" t="s">
        <v>17</v>
      </c>
      <c r="E47" s="10" t="n">
        <v>44460</v>
      </c>
      <c r="F47" s="2" t="s">
        <v>72</v>
      </c>
      <c r="G47" s="8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47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7" s="1" t="s">
        <v>221</v>
      </c>
      <c r="J47" s="2" t="s">
        <v>246</v>
      </c>
      <c r="K47" s="2" t="n">
        <v>152962</v>
      </c>
      <c r="L47" s="1" t="n">
        <v>2560</v>
      </c>
      <c r="M47" s="1" t="n">
        <v>3300</v>
      </c>
    </row>
    <row r="48" customFormat="false" ht="18.7" hidden="false" customHeight="true" outlineLevel="0" collapsed="false">
      <c r="A48" s="1" t="n">
        <v>47</v>
      </c>
      <c r="B48" s="8" t="str">
        <f aca="false">HYPERLINK("https://mncourtfraud.com/file/27-CR-21-10185.pdf","27-CR-21-10185")</f>
        <v>27-CR-21-10185</v>
      </c>
      <c r="C48" s="9" t="str">
        <f aca="false">HYPERLINK("https://mncourtfraud.com/file/MBH-30.zip","MBH-30.zip")</f>
        <v>MBH-30.zip</v>
      </c>
      <c r="D48" s="2" t="s">
        <v>17</v>
      </c>
      <c r="E48" s="10" t="n">
        <v>44460</v>
      </c>
      <c r="F48" s="2" t="s">
        <v>72</v>
      </c>
      <c r="G48" s="8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48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8" s="1" t="s">
        <v>221</v>
      </c>
      <c r="J48" s="2" t="s">
        <v>246</v>
      </c>
      <c r="K48" s="2" t="n">
        <v>152962</v>
      </c>
      <c r="L48" s="1" t="n">
        <v>2560</v>
      </c>
      <c r="M48" s="1" t="n">
        <v>3300</v>
      </c>
    </row>
    <row r="49" customFormat="false" ht="18.7" hidden="false" customHeight="true" outlineLevel="0" collapsed="false">
      <c r="A49" s="1" t="n">
        <v>48</v>
      </c>
      <c r="B49" s="8" t="str">
        <f aca="false">HYPERLINK("https://mncourtfraud.com/file/27-CR-21-12714.pdf","27-CR-21-12714")</f>
        <v>27-CR-21-12714</v>
      </c>
      <c r="C49" s="9" t="str">
        <f aca="false">HYPERLINK("https://mncourtfraud.com/file/MBH-30.zip","MBH-30.zip")</f>
        <v>MBH-30.zip</v>
      </c>
      <c r="D49" s="2" t="s">
        <v>17</v>
      </c>
      <c r="E49" s="10" t="n">
        <v>44460</v>
      </c>
      <c r="F49" s="2" t="s">
        <v>72</v>
      </c>
      <c r="G49" s="8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49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9" s="1" t="s">
        <v>221</v>
      </c>
      <c r="J49" s="2" t="s">
        <v>246</v>
      </c>
      <c r="K49" s="2" t="n">
        <v>152962</v>
      </c>
      <c r="L49" s="1" t="n">
        <v>2560</v>
      </c>
      <c r="M49" s="1" t="n">
        <v>3300</v>
      </c>
    </row>
    <row r="50" customFormat="false" ht="18.7" hidden="false" customHeight="true" outlineLevel="0" collapsed="false">
      <c r="A50" s="1" t="n">
        <v>49</v>
      </c>
      <c r="B50" s="8" t="str">
        <f aca="false">HYPERLINK("https://mncourtfraud.com/file/27-CR-21-12749.pdf","27-CR-21-12749")</f>
        <v>27-CR-21-12749</v>
      </c>
      <c r="C50" s="9" t="str">
        <f aca="false">HYPERLINK("https://mncourtfraud.com/file/MBH-30.zip","MBH-30.zip")</f>
        <v>MBH-30.zip</v>
      </c>
      <c r="D50" s="2" t="s">
        <v>17</v>
      </c>
      <c r="E50" s="10" t="n">
        <v>44460</v>
      </c>
      <c r="F50" s="2" t="s">
        <v>72</v>
      </c>
      <c r="G50" s="8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50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0" s="1" t="s">
        <v>221</v>
      </c>
      <c r="J50" s="2" t="s">
        <v>246</v>
      </c>
      <c r="K50" s="2" t="n">
        <v>152962</v>
      </c>
      <c r="L50" s="1" t="n">
        <v>2560</v>
      </c>
      <c r="M50" s="1" t="n">
        <v>3300</v>
      </c>
    </row>
    <row r="51" customFormat="false" ht="18.7" hidden="false" customHeight="true" outlineLevel="0" collapsed="false">
      <c r="A51" s="1" t="n">
        <v>50</v>
      </c>
      <c r="B51" s="8" t="str">
        <f aca="false">HYPERLINK("https://mncourtfraud.com/file/27-CR-21-12762.pdf","27-CR-21-12762")</f>
        <v>27-CR-21-12762</v>
      </c>
      <c r="C51" s="9" t="str">
        <f aca="false">HYPERLINK("https://mncourtfraud.com/file/MBH-30.zip","MBH-30.zip")</f>
        <v>MBH-30.zip</v>
      </c>
      <c r="D51" s="2" t="s">
        <v>17</v>
      </c>
      <c r="E51" s="10" t="n">
        <v>44460</v>
      </c>
      <c r="F51" s="2" t="s">
        <v>72</v>
      </c>
      <c r="G51" s="8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51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1" s="1" t="s">
        <v>221</v>
      </c>
      <c r="J51" s="2" t="s">
        <v>246</v>
      </c>
      <c r="K51" s="2" t="n">
        <v>152962</v>
      </c>
      <c r="L51" s="1" t="n">
        <v>2560</v>
      </c>
      <c r="M51" s="1" t="n">
        <v>3300</v>
      </c>
    </row>
    <row r="52" customFormat="false" ht="18.7" hidden="false" customHeight="true" outlineLevel="0" collapsed="false">
      <c r="A52" s="1" t="n">
        <v>51</v>
      </c>
      <c r="B52" s="8" t="str">
        <f aca="false">HYPERLINK("https://mncourtfraud.com/file/27-CR-21-12947.pdf","27-CR-21-12947")</f>
        <v>27-CR-21-12947</v>
      </c>
      <c r="C52" s="9" t="str">
        <f aca="false">HYPERLINK("https://mncourtfraud.com/file/MBH-30.zip","MBH-30.zip")</f>
        <v>MBH-30.zip</v>
      </c>
      <c r="D52" s="2" t="s">
        <v>17</v>
      </c>
      <c r="E52" s="10" t="n">
        <v>44460</v>
      </c>
      <c r="F52" s="2" t="s">
        <v>72</v>
      </c>
      <c r="G52" s="8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52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2" s="1" t="s">
        <v>221</v>
      </c>
      <c r="J52" s="2" t="s">
        <v>246</v>
      </c>
      <c r="K52" s="2" t="n">
        <v>152962</v>
      </c>
      <c r="L52" s="1" t="n">
        <v>2560</v>
      </c>
      <c r="M52" s="1" t="n">
        <v>3300</v>
      </c>
    </row>
    <row r="53" customFormat="false" ht="18.7" hidden="false" customHeight="true" outlineLevel="0" collapsed="false">
      <c r="A53" s="1" t="n">
        <v>52</v>
      </c>
      <c r="B53" s="8" t="str">
        <f aca="false">HYPERLINK("https://mncourtfraud.com/file/27-CR-21-13144.pdf","27-CR-21-13144")</f>
        <v>27-CR-21-13144</v>
      </c>
      <c r="C53" s="9" t="str">
        <f aca="false">HYPERLINK("https://mncourtfraud.com/file/MBH-30.zip","MBH-30.zip")</f>
        <v>MBH-30.zip</v>
      </c>
      <c r="D53" s="2" t="s">
        <v>17</v>
      </c>
      <c r="E53" s="10" t="n">
        <v>44460</v>
      </c>
      <c r="F53" s="2" t="s">
        <v>72</v>
      </c>
      <c r="G53" s="8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53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3" s="1" t="s">
        <v>221</v>
      </c>
      <c r="J53" s="2" t="s">
        <v>246</v>
      </c>
      <c r="K53" s="2" t="n">
        <v>152962</v>
      </c>
      <c r="L53" s="1" t="n">
        <v>2560</v>
      </c>
      <c r="M53" s="1" t="n">
        <v>3300</v>
      </c>
    </row>
    <row r="54" customFormat="false" ht="18.7" hidden="false" customHeight="true" outlineLevel="0" collapsed="false">
      <c r="A54" s="1" t="n">
        <v>53</v>
      </c>
      <c r="B54" s="8" t="str">
        <f aca="false">HYPERLINK("https://mncourtfraud.com/file/27-CR-21-13146.pdf","27-CR-21-13146")</f>
        <v>27-CR-21-13146</v>
      </c>
      <c r="C54" s="9" t="str">
        <f aca="false">HYPERLINK("https://mncourtfraud.com/file/MBH-30.zip","MBH-30.zip")</f>
        <v>MBH-30.zip</v>
      </c>
      <c r="D54" s="2" t="s">
        <v>17</v>
      </c>
      <c r="E54" s="10" t="n">
        <v>44460</v>
      </c>
      <c r="F54" s="2" t="s">
        <v>72</v>
      </c>
      <c r="G54" s="8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54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4" s="1" t="s">
        <v>221</v>
      </c>
      <c r="J54" s="2" t="s">
        <v>246</v>
      </c>
      <c r="K54" s="2" t="n">
        <v>152962</v>
      </c>
      <c r="L54" s="1" t="n">
        <v>2560</v>
      </c>
      <c r="M54" s="1" t="n">
        <v>3300</v>
      </c>
    </row>
    <row r="55" customFormat="false" ht="18.7" hidden="false" customHeight="true" outlineLevel="0" collapsed="false">
      <c r="A55" s="1" t="n">
        <v>54</v>
      </c>
      <c r="B55" s="8" t="str">
        <f aca="false">HYPERLINK("https://mncourtfraud.com/file/27-CR-21-13147.pdf","27-CR-21-13147")</f>
        <v>27-CR-21-13147</v>
      </c>
      <c r="C55" s="9" t="str">
        <f aca="false">HYPERLINK("https://mncourtfraud.com/file/MBH-30.zip","MBH-30.zip")</f>
        <v>MBH-30.zip</v>
      </c>
      <c r="D55" s="2" t="s">
        <v>17</v>
      </c>
      <c r="E55" s="10" t="n">
        <v>44460</v>
      </c>
      <c r="F55" s="2" t="s">
        <v>72</v>
      </c>
      <c r="G55" s="8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55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5" s="1" t="s">
        <v>221</v>
      </c>
      <c r="J55" s="2" t="s">
        <v>246</v>
      </c>
      <c r="K55" s="2" t="n">
        <v>152962</v>
      </c>
      <c r="L55" s="1" t="n">
        <v>2560</v>
      </c>
      <c r="M55" s="1" t="n">
        <v>3300</v>
      </c>
    </row>
    <row r="56" customFormat="false" ht="18.7" hidden="false" customHeight="true" outlineLevel="0" collapsed="false">
      <c r="A56" s="1" t="n">
        <v>55</v>
      </c>
      <c r="B56" s="8" t="str">
        <f aca="false">HYPERLINK("https://mncourtfraud.com/file/27-CR-21-13150.pdf","27-CR-21-13150")</f>
        <v>27-CR-21-13150</v>
      </c>
      <c r="C56" s="9" t="str">
        <f aca="false">HYPERLINK("https://mncourtfraud.com/file/MBH-30.zip","MBH-30.zip")</f>
        <v>MBH-30.zip</v>
      </c>
      <c r="D56" s="2" t="s">
        <v>17</v>
      </c>
      <c r="E56" s="10" t="n">
        <v>44460</v>
      </c>
      <c r="F56" s="2" t="s">
        <v>72</v>
      </c>
      <c r="G56" s="8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56" s="8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6" s="1" t="s">
        <v>221</v>
      </c>
      <c r="J56" s="2" t="s">
        <v>246</v>
      </c>
      <c r="K56" s="2" t="n">
        <v>152962</v>
      </c>
      <c r="L56" s="1" t="n">
        <v>2560</v>
      </c>
      <c r="M56" s="1" t="n">
        <v>3300</v>
      </c>
    </row>
    <row r="57" customFormat="false" ht="18.7" hidden="false" customHeight="true" outlineLevel="0" collapsed="false">
      <c r="A57" s="1" t="n">
        <v>56</v>
      </c>
      <c r="B57" s="8"/>
      <c r="E57" s="10"/>
      <c r="G57" s="8"/>
      <c r="H57" s="8"/>
    </row>
    <row r="58" customFormat="false" ht="18.7" hidden="false" customHeight="true" outlineLevel="0" collapsed="false">
      <c r="A58" s="1" t="n">
        <v>57</v>
      </c>
      <c r="B58" s="8" t="str">
        <f aca="false">HYPERLINK("https://mncourtfraud.com/file/27-CR-22-3864.pdf","27-CR-22-3864")</f>
        <v>27-CR-22-3864</v>
      </c>
      <c r="C58" s="9" t="str">
        <f aca="false">HYPERLINK("https://mncourtfraud.com/file/MBH-31.zip","MBH-31.zip")</f>
        <v>MBH-31.zip</v>
      </c>
      <c r="D58" s="2" t="s">
        <v>17</v>
      </c>
      <c r="E58" s="10" t="n">
        <v>44761</v>
      </c>
      <c r="F58" s="2" t="s">
        <v>42</v>
      </c>
      <c r="G58" s="8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58" s="8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58" s="1" t="s">
        <v>221</v>
      </c>
      <c r="J58" s="2" t="s">
        <v>241</v>
      </c>
      <c r="K58" s="2" t="n">
        <v>198067</v>
      </c>
      <c r="L58" s="1" t="n">
        <v>3304</v>
      </c>
      <c r="M58" s="1" t="n">
        <v>2550</v>
      </c>
    </row>
    <row r="59" customFormat="false" ht="18.7" hidden="false" customHeight="true" outlineLevel="0" collapsed="false">
      <c r="A59" s="1" t="n">
        <v>58</v>
      </c>
      <c r="B59" s="8" t="str">
        <f aca="false">HYPERLINK("https://mncourtfraud.com/file/27-CR-22-8126.pdf","27-CR-22-8126")</f>
        <v>27-CR-22-8126</v>
      </c>
      <c r="C59" s="9" t="str">
        <f aca="false">HYPERLINK("https://mncourtfraud.com/file/MBH-31.zip","MBH-31.zip")</f>
        <v>MBH-31.zip</v>
      </c>
      <c r="D59" s="2" t="s">
        <v>17</v>
      </c>
      <c r="E59" s="10" t="n">
        <v>44761</v>
      </c>
      <c r="F59" s="2" t="s">
        <v>42</v>
      </c>
      <c r="G59" s="8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59" s="8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59" s="1" t="s">
        <v>221</v>
      </c>
      <c r="J59" s="2" t="s">
        <v>241</v>
      </c>
      <c r="K59" s="2" t="n">
        <v>198067</v>
      </c>
      <c r="L59" s="1" t="n">
        <v>3304</v>
      </c>
      <c r="M59" s="1" t="n">
        <v>2550</v>
      </c>
    </row>
    <row r="60" customFormat="false" ht="18.7" hidden="false" customHeight="true" outlineLevel="0" collapsed="false">
      <c r="A60" s="1" t="n">
        <v>59</v>
      </c>
      <c r="B60" s="8" t="str">
        <f aca="false">HYPERLINK("https://mncourtfraud.com/file/27-CR-22-8378.pdf","27-CR-22-8378")</f>
        <v>27-CR-22-8378</v>
      </c>
      <c r="C60" s="9" t="str">
        <f aca="false">HYPERLINK("https://mncourtfraud.com/file/MBH-31.zip","MBH-31.zip")</f>
        <v>MBH-31.zip</v>
      </c>
      <c r="D60" s="2" t="s">
        <v>17</v>
      </c>
      <c r="E60" s="10" t="n">
        <v>44761</v>
      </c>
      <c r="F60" s="2" t="s">
        <v>42</v>
      </c>
      <c r="G60" s="8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60" s="8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60" s="1" t="s">
        <v>221</v>
      </c>
      <c r="J60" s="2" t="s">
        <v>241</v>
      </c>
      <c r="K60" s="2" t="n">
        <v>198067</v>
      </c>
      <c r="L60" s="1" t="n">
        <v>3304</v>
      </c>
      <c r="M60" s="1" t="n">
        <v>2550</v>
      </c>
    </row>
    <row r="61" customFormat="false" ht="18.7" hidden="false" customHeight="true" outlineLevel="0" collapsed="false">
      <c r="A61" s="1" t="n">
        <v>60</v>
      </c>
      <c r="B61" s="8" t="str">
        <f aca="false">HYPERLINK("https://mncourtfraud.com/file/27-CR-22-9930.pdf","27-CR-22-9930")</f>
        <v>27-CR-22-9930</v>
      </c>
      <c r="C61" s="9" t="str">
        <f aca="false">HYPERLINK("https://mncourtfraud.com/file/MBH-31.zip","MBH-31.zip")</f>
        <v>MBH-31.zip</v>
      </c>
      <c r="D61" s="2" t="s">
        <v>17</v>
      </c>
      <c r="E61" s="10" t="n">
        <v>44761</v>
      </c>
      <c r="F61" s="2" t="s">
        <v>42</v>
      </c>
      <c r="G61" s="8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61" s="8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61" s="1" t="s">
        <v>221</v>
      </c>
      <c r="J61" s="2" t="s">
        <v>241</v>
      </c>
      <c r="K61" s="2" t="n">
        <v>198067</v>
      </c>
      <c r="L61" s="1" t="n">
        <v>3304</v>
      </c>
      <c r="M61" s="1" t="n">
        <v>2550</v>
      </c>
    </row>
    <row r="62" customFormat="false" ht="18.7" hidden="false" customHeight="true" outlineLevel="0" collapsed="false">
      <c r="A62" s="1" t="n">
        <v>61</v>
      </c>
      <c r="B62" s="8" t="str">
        <f aca="false">HYPERLINK("https://mncourtfraud.com/file/27-CR-22-11847.pdf","27-CR-22-11847")</f>
        <v>27-CR-22-11847</v>
      </c>
      <c r="C62" s="9" t="str">
        <f aca="false">HYPERLINK("https://mncourtfraud.com/file/MBH-31.zip","MBH-31.zip")</f>
        <v>MBH-31.zip</v>
      </c>
      <c r="D62" s="2" t="s">
        <v>17</v>
      </c>
      <c r="E62" s="10" t="n">
        <v>44761</v>
      </c>
      <c r="F62" s="2" t="s">
        <v>42</v>
      </c>
      <c r="G62" s="8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62" s="8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62" s="1" t="s">
        <v>221</v>
      </c>
      <c r="J62" s="2" t="s">
        <v>241</v>
      </c>
      <c r="K62" s="2" t="n">
        <v>198067</v>
      </c>
      <c r="L62" s="1" t="n">
        <v>3304</v>
      </c>
      <c r="M62" s="1" t="n">
        <v>2550</v>
      </c>
    </row>
    <row r="63" customFormat="false" ht="18.7" hidden="false" customHeight="true" outlineLevel="0" collapsed="false">
      <c r="A63" s="1" t="n">
        <v>62</v>
      </c>
      <c r="B63" s="8" t="str">
        <f aca="false">HYPERLINK("https://mncourtfraud.com/file/27-CR-22-12695.pdf","27-CR-22-12695")</f>
        <v>27-CR-22-12695</v>
      </c>
      <c r="C63" s="9" t="str">
        <f aca="false">HYPERLINK("https://mncourtfraud.com/file/MBH-31.zip","MBH-31.zip")</f>
        <v>MBH-31.zip</v>
      </c>
      <c r="D63" s="2" t="s">
        <v>17</v>
      </c>
      <c r="E63" s="10" t="n">
        <v>44761</v>
      </c>
      <c r="F63" s="2" t="s">
        <v>42</v>
      </c>
      <c r="G63" s="8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63" s="8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63" s="1" t="s">
        <v>221</v>
      </c>
      <c r="J63" s="2" t="s">
        <v>241</v>
      </c>
      <c r="K63" s="2" t="n">
        <v>198067</v>
      </c>
      <c r="L63" s="1" t="n">
        <v>3304</v>
      </c>
      <c r="M63" s="1" t="n">
        <v>2550</v>
      </c>
    </row>
    <row r="64" customFormat="false" ht="18.7" hidden="false" customHeight="true" outlineLevel="0" collapsed="false">
      <c r="A64" s="1" t="n">
        <v>63</v>
      </c>
      <c r="B64" s="8" t="str">
        <f aca="false">HYPERLINK("https://mncourtfraud.com/file/27-CR-22-13797.pdf","27-CR-22-13797")</f>
        <v>27-CR-22-13797</v>
      </c>
      <c r="C64" s="9" t="str">
        <f aca="false">HYPERLINK("https://mncourtfraud.com/file/MBH-31.zip","MBH-31.zip")</f>
        <v>MBH-31.zip</v>
      </c>
      <c r="D64" s="2" t="s">
        <v>17</v>
      </c>
      <c r="E64" s="10" t="n">
        <v>44761</v>
      </c>
      <c r="F64" s="2" t="s">
        <v>42</v>
      </c>
      <c r="G64" s="8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64" s="8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64" s="1" t="s">
        <v>221</v>
      </c>
      <c r="J64" s="2" t="s">
        <v>241</v>
      </c>
      <c r="K64" s="2" t="n">
        <v>198067</v>
      </c>
      <c r="L64" s="1" t="n">
        <v>3304</v>
      </c>
      <c r="M64" s="1" t="n">
        <v>2550</v>
      </c>
    </row>
    <row r="65" customFormat="false" ht="18.7" hidden="false" customHeight="true" outlineLevel="0" collapsed="false">
      <c r="A65" s="1" t="n">
        <v>64</v>
      </c>
      <c r="B65" s="8" t="str">
        <f aca="false">HYPERLINK("https://mncourtfraud.com/file/27-CR-22-3864.pdf","27-CR-22-3864")</f>
        <v>27-CR-22-3864</v>
      </c>
      <c r="C65" s="9" t="str">
        <f aca="false">HYPERLINK("https://mncourtfraud.com/file/MBH-31.zip","MBH-31.zip")</f>
        <v>MBH-31.zip</v>
      </c>
      <c r="D65" s="2" t="s">
        <v>17</v>
      </c>
      <c r="E65" s="10" t="n">
        <v>44761</v>
      </c>
      <c r="F65" s="2" t="s">
        <v>42</v>
      </c>
      <c r="G65" s="8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65" s="8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65" s="1" t="s">
        <v>221</v>
      </c>
      <c r="J65" s="2" t="s">
        <v>242</v>
      </c>
      <c r="K65" s="2" t="n">
        <v>181526</v>
      </c>
      <c r="L65" s="1" t="n">
        <v>3304</v>
      </c>
      <c r="M65" s="1" t="n">
        <v>2550</v>
      </c>
    </row>
    <row r="66" customFormat="false" ht="18.7" hidden="false" customHeight="true" outlineLevel="0" collapsed="false">
      <c r="A66" s="1" t="n">
        <v>65</v>
      </c>
      <c r="B66" s="8" t="str">
        <f aca="false">HYPERLINK("https://mncourtfraud.com/file/27-CR-22-8126.pdf","27-CR-22-8126")</f>
        <v>27-CR-22-8126</v>
      </c>
      <c r="C66" s="9" t="str">
        <f aca="false">HYPERLINK("https://mncourtfraud.com/file/MBH-31.zip","MBH-31.zip")</f>
        <v>MBH-31.zip</v>
      </c>
      <c r="D66" s="2" t="s">
        <v>17</v>
      </c>
      <c r="E66" s="10" t="n">
        <v>44761</v>
      </c>
      <c r="F66" s="2" t="s">
        <v>42</v>
      </c>
      <c r="G66" s="8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66" s="8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66" s="1" t="s">
        <v>221</v>
      </c>
      <c r="J66" s="2" t="s">
        <v>242</v>
      </c>
      <c r="K66" s="2" t="n">
        <v>181526</v>
      </c>
      <c r="L66" s="1" t="n">
        <v>3304</v>
      </c>
      <c r="M66" s="1" t="n">
        <v>2550</v>
      </c>
    </row>
    <row r="67" customFormat="false" ht="18.7" hidden="false" customHeight="true" outlineLevel="0" collapsed="false">
      <c r="A67" s="1" t="n">
        <v>66</v>
      </c>
      <c r="B67" s="8" t="str">
        <f aca="false">HYPERLINK("https://mncourtfraud.com/file/27-CR-22-8378.pdf","27-CR-22-8378")</f>
        <v>27-CR-22-8378</v>
      </c>
      <c r="C67" s="9" t="str">
        <f aca="false">HYPERLINK("https://mncourtfraud.com/file/MBH-31.zip","MBH-31.zip")</f>
        <v>MBH-31.zip</v>
      </c>
      <c r="D67" s="2" t="s">
        <v>17</v>
      </c>
      <c r="E67" s="10" t="n">
        <v>44761</v>
      </c>
      <c r="F67" s="2" t="s">
        <v>42</v>
      </c>
      <c r="G67" s="8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67" s="8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67" s="1" t="s">
        <v>221</v>
      </c>
      <c r="J67" s="2" t="s">
        <v>242</v>
      </c>
      <c r="K67" s="2" t="n">
        <v>181526</v>
      </c>
      <c r="L67" s="1" t="n">
        <v>3304</v>
      </c>
      <c r="M67" s="1" t="n">
        <v>2550</v>
      </c>
    </row>
    <row r="68" customFormat="false" ht="18.7" hidden="false" customHeight="true" outlineLevel="0" collapsed="false">
      <c r="A68" s="1" t="n">
        <v>67</v>
      </c>
      <c r="B68" s="8" t="str">
        <f aca="false">HYPERLINK("https://mncourtfraud.com/file/27-CR-22-9930.pdf","27-CR-22-9930")</f>
        <v>27-CR-22-9930</v>
      </c>
      <c r="C68" s="9" t="str">
        <f aca="false">HYPERLINK("https://mncourtfraud.com/file/MBH-31.zip","MBH-31.zip")</f>
        <v>MBH-31.zip</v>
      </c>
      <c r="D68" s="2" t="s">
        <v>17</v>
      </c>
      <c r="E68" s="10" t="n">
        <v>44761</v>
      </c>
      <c r="F68" s="2" t="s">
        <v>42</v>
      </c>
      <c r="G68" s="8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68" s="8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68" s="1" t="s">
        <v>221</v>
      </c>
      <c r="J68" s="2" t="s">
        <v>242</v>
      </c>
      <c r="K68" s="2" t="n">
        <v>181526</v>
      </c>
      <c r="L68" s="1" t="n">
        <v>3304</v>
      </c>
      <c r="M68" s="1" t="n">
        <v>2550</v>
      </c>
    </row>
    <row r="69" customFormat="false" ht="18.7" hidden="false" customHeight="true" outlineLevel="0" collapsed="false">
      <c r="A69" s="1" t="n">
        <v>68</v>
      </c>
      <c r="B69" s="8" t="str">
        <f aca="false">HYPERLINK("https://mncourtfraud.com/file/27-CR-22-11847.pdf","27-CR-22-11847")</f>
        <v>27-CR-22-11847</v>
      </c>
      <c r="C69" s="9" t="str">
        <f aca="false">HYPERLINK("https://mncourtfraud.com/file/MBH-31.zip","MBH-31.zip")</f>
        <v>MBH-31.zip</v>
      </c>
      <c r="D69" s="2" t="s">
        <v>17</v>
      </c>
      <c r="E69" s="10" t="n">
        <v>44761</v>
      </c>
      <c r="F69" s="2" t="s">
        <v>42</v>
      </c>
      <c r="G69" s="8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69" s="8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69" s="1" t="s">
        <v>221</v>
      </c>
      <c r="J69" s="2" t="s">
        <v>242</v>
      </c>
      <c r="K69" s="2" t="n">
        <v>181526</v>
      </c>
      <c r="L69" s="1" t="n">
        <v>3304</v>
      </c>
      <c r="M69" s="1" t="n">
        <v>2550</v>
      </c>
    </row>
    <row r="70" customFormat="false" ht="18.7" hidden="false" customHeight="true" outlineLevel="0" collapsed="false">
      <c r="A70" s="1" t="n">
        <v>69</v>
      </c>
      <c r="B70" s="8" t="str">
        <f aca="false">HYPERLINK("https://mncourtfraud.com/file/27-CR-22-12695.pdf","27-CR-22-12695")</f>
        <v>27-CR-22-12695</v>
      </c>
      <c r="C70" s="9" t="str">
        <f aca="false">HYPERLINK("https://mncourtfraud.com/file/MBH-31.zip","MBH-31.zip")</f>
        <v>MBH-31.zip</v>
      </c>
      <c r="D70" s="2" t="s">
        <v>17</v>
      </c>
      <c r="E70" s="10" t="n">
        <v>44761</v>
      </c>
      <c r="F70" s="2" t="s">
        <v>42</v>
      </c>
      <c r="G70" s="8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70" s="8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70" s="1" t="s">
        <v>221</v>
      </c>
      <c r="J70" s="2" t="s">
        <v>242</v>
      </c>
      <c r="K70" s="2" t="n">
        <v>181526</v>
      </c>
      <c r="L70" s="1" t="n">
        <v>3304</v>
      </c>
      <c r="M70" s="1" t="n">
        <v>2550</v>
      </c>
    </row>
    <row r="71" customFormat="false" ht="18.7" hidden="false" customHeight="true" outlineLevel="0" collapsed="false">
      <c r="A71" s="1" t="n">
        <v>70</v>
      </c>
      <c r="B71" s="8" t="str">
        <f aca="false">HYPERLINK("https://mncourtfraud.com/file/27-CR-22-13797.pdf","27-CR-22-13797")</f>
        <v>27-CR-22-13797</v>
      </c>
      <c r="C71" s="9" t="str">
        <f aca="false">HYPERLINK("https://mncourtfraud.com/file/MBH-31.zip","MBH-31.zip")</f>
        <v>MBH-31.zip</v>
      </c>
      <c r="D71" s="2" t="s">
        <v>17</v>
      </c>
      <c r="E71" s="10" t="n">
        <v>44761</v>
      </c>
      <c r="F71" s="2" t="s">
        <v>42</v>
      </c>
      <c r="G71" s="8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71" s="8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71" s="1" t="s">
        <v>221</v>
      </c>
      <c r="J71" s="2" t="s">
        <v>242</v>
      </c>
      <c r="K71" s="2" t="n">
        <v>181526</v>
      </c>
      <c r="L71" s="1" t="n">
        <v>3304</v>
      </c>
      <c r="M71" s="1" t="n">
        <v>2550</v>
      </c>
    </row>
    <row r="72" customFormat="false" ht="18.7" hidden="false" customHeight="true" outlineLevel="0" collapsed="false">
      <c r="A72" s="1" t="n">
        <v>71</v>
      </c>
      <c r="B72" s="8"/>
      <c r="E72" s="10"/>
      <c r="G72" s="8"/>
      <c r="H72" s="8"/>
    </row>
    <row r="73" customFormat="false" ht="18.7" hidden="false" customHeight="true" outlineLevel="0" collapsed="false">
      <c r="A73" s="1" t="n">
        <v>72</v>
      </c>
      <c r="B73" s="8" t="str">
        <f aca="false">HYPERLINK("https://mncourtfraud.com/file/27-CR-21-5179.pdf","27-CR-21-5179")</f>
        <v>27-CR-21-5179</v>
      </c>
      <c r="C73" s="9" t="str">
        <f aca="false">HYPERLINK("https://mncourtfraud.com/file/AOH-7.zip","AOH-7.zip")</f>
        <v>AOH-7.zip</v>
      </c>
      <c r="D73" s="2" t="s">
        <v>132</v>
      </c>
      <c r="E73" s="10" t="n">
        <v>44873</v>
      </c>
      <c r="F73" s="2" t="s">
        <v>42</v>
      </c>
      <c r="G73" s="8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73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73" s="1" t="s">
        <v>212</v>
      </c>
      <c r="J73" s="2" t="s">
        <v>247</v>
      </c>
      <c r="K73" s="2" t="n">
        <v>300734</v>
      </c>
      <c r="L73" s="1" t="n">
        <v>1700</v>
      </c>
      <c r="M73" s="1" t="n">
        <v>2200</v>
      </c>
    </row>
    <row r="74" customFormat="false" ht="18.7" hidden="false" customHeight="true" outlineLevel="0" collapsed="false">
      <c r="A74" s="1" t="n">
        <v>73</v>
      </c>
      <c r="B74" s="8" t="str">
        <f aca="false">HYPERLINK("https://mncourtfraud.com/file/27-CR-21-13526.pdf","27-CR-21-13526")</f>
        <v>27-CR-21-13526</v>
      </c>
      <c r="C74" s="9" t="str">
        <f aca="false">HYPERLINK("https://mncourtfraud.com/file/AOH-7.zip","AOH-7.zip")</f>
        <v>AOH-7.zip</v>
      </c>
      <c r="D74" s="2" t="s">
        <v>132</v>
      </c>
      <c r="E74" s="10" t="n">
        <v>44873</v>
      </c>
      <c r="F74" s="2" t="s">
        <v>42</v>
      </c>
      <c r="G74" s="8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74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74" s="1" t="s">
        <v>212</v>
      </c>
      <c r="J74" s="2" t="s">
        <v>247</v>
      </c>
      <c r="K74" s="2" t="n">
        <v>300734</v>
      </c>
      <c r="L74" s="1" t="n">
        <v>1700</v>
      </c>
      <c r="M74" s="1" t="n">
        <v>2200</v>
      </c>
    </row>
    <row r="75" customFormat="false" ht="18.7" hidden="false" customHeight="true" outlineLevel="0" collapsed="false">
      <c r="A75" s="1" t="n">
        <v>74</v>
      </c>
      <c r="B75" s="8" t="str">
        <f aca="false">HYPERLINK("https://mncourtfraud.com/file/27-CR-21-14266.pdf","27-CR-21-14266")</f>
        <v>27-CR-21-14266</v>
      </c>
      <c r="C75" s="9" t="str">
        <f aca="false">HYPERLINK("https://mncourtfraud.com/file/AOH-7.zip","AOH-7.zip")</f>
        <v>AOH-7.zip</v>
      </c>
      <c r="D75" s="2" t="s">
        <v>132</v>
      </c>
      <c r="E75" s="10" t="n">
        <v>44873</v>
      </c>
      <c r="F75" s="2" t="s">
        <v>42</v>
      </c>
      <c r="G75" s="8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75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75" s="1" t="s">
        <v>212</v>
      </c>
      <c r="J75" s="2" t="s">
        <v>247</v>
      </c>
      <c r="K75" s="2" t="n">
        <v>300734</v>
      </c>
      <c r="L75" s="1" t="n">
        <v>1700</v>
      </c>
      <c r="M75" s="1" t="n">
        <v>2200</v>
      </c>
    </row>
    <row r="76" customFormat="false" ht="18.7" hidden="false" customHeight="true" outlineLevel="0" collapsed="false">
      <c r="A76" s="1" t="n">
        <v>75</v>
      </c>
      <c r="B76" s="8" t="str">
        <f aca="false">HYPERLINK("https://mncourtfraud.com/file/27-CR-21-17656.pdf","27-CR-21-17656")</f>
        <v>27-CR-21-17656</v>
      </c>
      <c r="C76" s="9" t="str">
        <f aca="false">HYPERLINK("https://mncourtfraud.com/file/AOH-7.zip","AOH-7.zip")</f>
        <v>AOH-7.zip</v>
      </c>
      <c r="D76" s="2" t="s">
        <v>132</v>
      </c>
      <c r="E76" s="10" t="n">
        <v>44873</v>
      </c>
      <c r="F76" s="2" t="s">
        <v>42</v>
      </c>
      <c r="G76" s="8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76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76" s="1" t="s">
        <v>212</v>
      </c>
      <c r="J76" s="2" t="s">
        <v>247</v>
      </c>
      <c r="K76" s="2" t="n">
        <v>300734</v>
      </c>
      <c r="L76" s="1" t="n">
        <v>1700</v>
      </c>
      <c r="M76" s="1" t="n">
        <v>2200</v>
      </c>
    </row>
    <row r="77" customFormat="false" ht="18.7" hidden="false" customHeight="true" outlineLevel="0" collapsed="false">
      <c r="A77" s="1" t="n">
        <v>76</v>
      </c>
      <c r="B77" s="8" t="str">
        <f aca="false">HYPERLINK("https://mncourtfraud.com/file/27-CR-21-21707.pdf","27-CR-21-21707")</f>
        <v>27-CR-21-21707</v>
      </c>
      <c r="C77" s="9" t="str">
        <f aca="false">HYPERLINK("https://mncourtfraud.com/file/AOH-7.zip","AOH-7.zip")</f>
        <v>AOH-7.zip</v>
      </c>
      <c r="D77" s="2" t="s">
        <v>132</v>
      </c>
      <c r="E77" s="10" t="n">
        <v>44873</v>
      </c>
      <c r="F77" s="2" t="s">
        <v>42</v>
      </c>
      <c r="G77" s="8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77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77" s="1" t="s">
        <v>212</v>
      </c>
      <c r="J77" s="2" t="s">
        <v>247</v>
      </c>
      <c r="K77" s="2" t="n">
        <v>300734</v>
      </c>
      <c r="L77" s="1" t="n">
        <v>1700</v>
      </c>
      <c r="M77" s="1" t="n">
        <v>2200</v>
      </c>
    </row>
    <row r="78" customFormat="false" ht="18.7" hidden="false" customHeight="true" outlineLevel="0" collapsed="false">
      <c r="A78" s="1" t="n">
        <v>77</v>
      </c>
      <c r="B78" s="8" t="str">
        <f aca="false">HYPERLINK("https://mncourtfraud.com/file/27-CR-21-21833.pdf","27-CR-21-21833")</f>
        <v>27-CR-21-21833</v>
      </c>
      <c r="C78" s="9" t="str">
        <f aca="false">HYPERLINK("https://mncourtfraud.com/file/AOH-7.zip","AOH-7.zip")</f>
        <v>AOH-7.zip</v>
      </c>
      <c r="D78" s="2" t="s">
        <v>132</v>
      </c>
      <c r="E78" s="10" t="n">
        <v>44873</v>
      </c>
      <c r="F78" s="2" t="s">
        <v>42</v>
      </c>
      <c r="G78" s="8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78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78" s="1" t="s">
        <v>212</v>
      </c>
      <c r="J78" s="2" t="s">
        <v>247</v>
      </c>
      <c r="K78" s="2" t="n">
        <v>300734</v>
      </c>
      <c r="L78" s="1" t="n">
        <v>1700</v>
      </c>
      <c r="M78" s="1" t="n">
        <v>2200</v>
      </c>
    </row>
    <row r="79" customFormat="false" ht="18.7" hidden="false" customHeight="true" outlineLevel="0" collapsed="false">
      <c r="A79" s="1" t="n">
        <v>78</v>
      </c>
      <c r="B79" s="8" t="str">
        <f aca="false">HYPERLINK("https://mncourtfraud.com/file/27-CR-21-22737.pdf","27-CR-21-22737")</f>
        <v>27-CR-21-22737</v>
      </c>
      <c r="C79" s="9" t="str">
        <f aca="false">HYPERLINK("https://mncourtfraud.com/file/AOH-7.zip","AOH-7.zip")</f>
        <v>AOH-7.zip</v>
      </c>
      <c r="D79" s="2" t="s">
        <v>132</v>
      </c>
      <c r="E79" s="10" t="n">
        <v>44873</v>
      </c>
      <c r="F79" s="2" t="s">
        <v>42</v>
      </c>
      <c r="G79" s="8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79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79" s="1" t="s">
        <v>212</v>
      </c>
      <c r="J79" s="2" t="s">
        <v>247</v>
      </c>
      <c r="K79" s="2" t="n">
        <v>300734</v>
      </c>
      <c r="L79" s="1" t="n">
        <v>1700</v>
      </c>
      <c r="M79" s="1" t="n">
        <v>2200</v>
      </c>
    </row>
    <row r="80" customFormat="false" ht="18.7" hidden="false" customHeight="true" outlineLevel="0" collapsed="false">
      <c r="A80" s="1" t="n">
        <v>79</v>
      </c>
      <c r="B80" s="8" t="str">
        <f aca="false">HYPERLINK("https://mncourtfraud.com/file/27-CR-22-1664.pdf","27-CR-22-1664")</f>
        <v>27-CR-22-1664</v>
      </c>
      <c r="C80" s="9" t="str">
        <f aca="false">HYPERLINK("https://mncourtfraud.com/file/AOH-7.zip","AOH-7.zip")</f>
        <v>AOH-7.zip</v>
      </c>
      <c r="D80" s="2" t="s">
        <v>132</v>
      </c>
      <c r="E80" s="10" t="n">
        <v>44873</v>
      </c>
      <c r="F80" s="2" t="s">
        <v>42</v>
      </c>
      <c r="G80" s="8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80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0" s="1" t="s">
        <v>212</v>
      </c>
      <c r="J80" s="2" t="s">
        <v>247</v>
      </c>
      <c r="K80" s="2" t="n">
        <v>300734</v>
      </c>
      <c r="L80" s="1" t="n">
        <v>1700</v>
      </c>
      <c r="M80" s="1" t="n">
        <v>2200</v>
      </c>
    </row>
    <row r="81" customFormat="false" ht="18.7" hidden="false" customHeight="true" outlineLevel="0" collapsed="false">
      <c r="A81" s="1" t="n">
        <v>80</v>
      </c>
      <c r="B81" s="8" t="str">
        <f aca="false">HYPERLINK("https://mncourtfraud.com/file/27-CR-22-6512.pdf","27-CR-22-6512")</f>
        <v>27-CR-22-6512</v>
      </c>
      <c r="C81" s="9" t="str">
        <f aca="false">HYPERLINK("https://mncourtfraud.com/file/AOH-7.zip","AOH-7.zip")</f>
        <v>AOH-7.zip</v>
      </c>
      <c r="D81" s="2" t="s">
        <v>132</v>
      </c>
      <c r="E81" s="10" t="n">
        <v>44873</v>
      </c>
      <c r="F81" s="2" t="s">
        <v>42</v>
      </c>
      <c r="G81" s="8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81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1" s="1" t="s">
        <v>212</v>
      </c>
      <c r="J81" s="2" t="s">
        <v>247</v>
      </c>
      <c r="K81" s="2" t="n">
        <v>300734</v>
      </c>
      <c r="L81" s="1" t="n">
        <v>1700</v>
      </c>
      <c r="M81" s="1" t="n">
        <v>2200</v>
      </c>
    </row>
    <row r="82" customFormat="false" ht="18.7" hidden="false" customHeight="true" outlineLevel="0" collapsed="false">
      <c r="A82" s="1" t="n">
        <v>81</v>
      </c>
      <c r="B82" s="8" t="str">
        <f aca="false">HYPERLINK("https://mncourtfraud.com/file/27-CR-22-6895.pdf","27-CR-22-6895")</f>
        <v>27-CR-22-6895</v>
      </c>
      <c r="C82" s="9" t="str">
        <f aca="false">HYPERLINK("https://mncourtfraud.com/file/AOH-7.zip","AOH-7.zip")</f>
        <v>AOH-7.zip</v>
      </c>
      <c r="D82" s="2" t="s">
        <v>132</v>
      </c>
      <c r="E82" s="10" t="n">
        <v>44873</v>
      </c>
      <c r="F82" s="2" t="s">
        <v>42</v>
      </c>
      <c r="G82" s="8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82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2" s="1" t="s">
        <v>212</v>
      </c>
      <c r="J82" s="2" t="s">
        <v>247</v>
      </c>
      <c r="K82" s="2" t="n">
        <v>300734</v>
      </c>
      <c r="L82" s="1" t="n">
        <v>1700</v>
      </c>
      <c r="M82" s="1" t="n">
        <v>2200</v>
      </c>
    </row>
    <row r="83" customFormat="false" ht="18.7" hidden="false" customHeight="true" outlineLevel="0" collapsed="false">
      <c r="A83" s="1" t="n">
        <v>82</v>
      </c>
      <c r="B83" s="8" t="str">
        <f aca="false">HYPERLINK("https://mncourtfraud.com/file/27-CR-22-7520.pdf","27-CR-22-7520")</f>
        <v>27-CR-22-7520</v>
      </c>
      <c r="C83" s="9" t="str">
        <f aca="false">HYPERLINK("https://mncourtfraud.com/file/AOH-7.zip","AOH-7.zip")</f>
        <v>AOH-7.zip</v>
      </c>
      <c r="D83" s="2" t="s">
        <v>132</v>
      </c>
      <c r="E83" s="10" t="n">
        <v>44873</v>
      </c>
      <c r="F83" s="2" t="s">
        <v>42</v>
      </c>
      <c r="G83" s="8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83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3" s="1" t="s">
        <v>212</v>
      </c>
      <c r="J83" s="2" t="s">
        <v>247</v>
      </c>
      <c r="K83" s="2" t="n">
        <v>300734</v>
      </c>
      <c r="L83" s="1" t="n">
        <v>1700</v>
      </c>
      <c r="M83" s="1" t="n">
        <v>2200</v>
      </c>
    </row>
    <row r="84" customFormat="false" ht="18.7" hidden="false" customHeight="true" outlineLevel="0" collapsed="false">
      <c r="A84" s="1" t="n">
        <v>83</v>
      </c>
      <c r="B84" s="8" t="str">
        <f aca="false">HYPERLINK("https://mncourtfraud.com/file/27-CR-22-8226.pdf","27-CR-22-8226")</f>
        <v>27-CR-22-8226</v>
      </c>
      <c r="C84" s="9" t="str">
        <f aca="false">HYPERLINK("https://mncourtfraud.com/file/AOH-7.zip","AOH-7.zip")</f>
        <v>AOH-7.zip</v>
      </c>
      <c r="D84" s="2" t="s">
        <v>132</v>
      </c>
      <c r="E84" s="10" t="n">
        <v>44873</v>
      </c>
      <c r="F84" s="2" t="s">
        <v>42</v>
      </c>
      <c r="G84" s="8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84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4" s="1" t="s">
        <v>212</v>
      </c>
      <c r="J84" s="2" t="s">
        <v>247</v>
      </c>
      <c r="K84" s="2" t="n">
        <v>300734</v>
      </c>
      <c r="L84" s="1" t="n">
        <v>1700</v>
      </c>
      <c r="M84" s="1" t="n">
        <v>2200</v>
      </c>
    </row>
    <row r="85" customFormat="false" ht="18.7" hidden="false" customHeight="true" outlineLevel="0" collapsed="false">
      <c r="A85" s="1" t="n">
        <v>84</v>
      </c>
      <c r="B85" s="8" t="str">
        <f aca="false">HYPERLINK("https://mncourtfraud.com/file/27-CR-22-10565.pdf","27-CR-22-10565")</f>
        <v>27-CR-22-10565</v>
      </c>
      <c r="C85" s="9" t="str">
        <f aca="false">HYPERLINK("https://mncourtfraud.com/file/AOH-7.zip","AOH-7.zip")</f>
        <v>AOH-7.zip</v>
      </c>
      <c r="D85" s="2" t="s">
        <v>132</v>
      </c>
      <c r="E85" s="10" t="n">
        <v>44873</v>
      </c>
      <c r="F85" s="2" t="s">
        <v>42</v>
      </c>
      <c r="G85" s="8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85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5" s="1" t="s">
        <v>212</v>
      </c>
      <c r="J85" s="2" t="s">
        <v>247</v>
      </c>
      <c r="K85" s="2" t="n">
        <v>300734</v>
      </c>
      <c r="L85" s="1" t="n">
        <v>1700</v>
      </c>
      <c r="M85" s="1" t="n">
        <v>2200</v>
      </c>
    </row>
    <row r="86" customFormat="false" ht="18.7" hidden="false" customHeight="true" outlineLevel="0" collapsed="false">
      <c r="A86" s="1" t="n">
        <v>85</v>
      </c>
      <c r="B86" s="8" t="str">
        <f aca="false">HYPERLINK("https://mncourtfraud.com/file/27-CR-22-14239.pdf","27-CR-22-14239")</f>
        <v>27-CR-22-14239</v>
      </c>
      <c r="C86" s="9" t="str">
        <f aca="false">HYPERLINK("https://mncourtfraud.com/file/AOH-7.zip","AOH-7.zip")</f>
        <v>AOH-7.zip</v>
      </c>
      <c r="D86" s="2" t="s">
        <v>132</v>
      </c>
      <c r="E86" s="10" t="n">
        <v>44873</v>
      </c>
      <c r="F86" s="2" t="s">
        <v>42</v>
      </c>
      <c r="G86" s="8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86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6" s="1" t="s">
        <v>212</v>
      </c>
      <c r="J86" s="2" t="s">
        <v>247</v>
      </c>
      <c r="K86" s="2" t="n">
        <v>300734</v>
      </c>
      <c r="L86" s="1" t="n">
        <v>1700</v>
      </c>
      <c r="M86" s="1" t="n">
        <v>2200</v>
      </c>
    </row>
    <row r="87" customFormat="false" ht="18.7" hidden="false" customHeight="true" outlineLevel="0" collapsed="false">
      <c r="A87" s="1" t="n">
        <v>86</v>
      </c>
      <c r="B87" s="8" t="str">
        <f aca="false">HYPERLINK("https://mncourtfraud.com/file/27-CR-22-18472.pdf","27-CR-22-18472")</f>
        <v>27-CR-22-18472</v>
      </c>
      <c r="C87" s="9" t="str">
        <f aca="false">HYPERLINK("https://mncourtfraud.com/file/AOH-7.zip","AOH-7.zip")</f>
        <v>AOH-7.zip</v>
      </c>
      <c r="D87" s="2" t="s">
        <v>132</v>
      </c>
      <c r="E87" s="10" t="n">
        <v>44873</v>
      </c>
      <c r="F87" s="2" t="s">
        <v>42</v>
      </c>
      <c r="G87" s="8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87" s="8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87" s="1" t="s">
        <v>212</v>
      </c>
      <c r="J87" s="2" t="s">
        <v>247</v>
      </c>
      <c r="K87" s="2" t="n">
        <v>300734</v>
      </c>
      <c r="L87" s="1" t="n">
        <v>1700</v>
      </c>
      <c r="M87" s="1" t="n">
        <v>2200</v>
      </c>
    </row>
    <row r="88" customFormat="false" ht="18.7" hidden="false" customHeight="true" outlineLevel="0" collapsed="false">
      <c r="A88" s="1" t="n">
        <v>87</v>
      </c>
      <c r="B88" s="8" t="str">
        <f aca="false">HYPERLINK("https://mncourtfraud.com/file/27-CR-21-5179.pdf","27-CR-21-5179")</f>
        <v>27-CR-21-5179</v>
      </c>
      <c r="C88" s="9" t="str">
        <f aca="false">HYPERLINK("https://mncourtfraud.com/file/AOH-7.zip","AOH-7.zip")</f>
        <v>AOH-7.zip</v>
      </c>
      <c r="D88" s="2" t="s">
        <v>132</v>
      </c>
      <c r="E88" s="10" t="n">
        <v>44873</v>
      </c>
      <c r="F88" s="2" t="s">
        <v>42</v>
      </c>
      <c r="G88" s="8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88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88" s="1" t="s">
        <v>212</v>
      </c>
      <c r="J88" s="2" t="s">
        <v>248</v>
      </c>
      <c r="K88" s="2" t="n">
        <v>366016</v>
      </c>
      <c r="L88" s="1" t="n">
        <v>1700</v>
      </c>
      <c r="M88" s="1" t="n">
        <v>2200</v>
      </c>
    </row>
    <row r="89" customFormat="false" ht="18.7" hidden="false" customHeight="true" outlineLevel="0" collapsed="false">
      <c r="A89" s="1" t="n">
        <v>88</v>
      </c>
      <c r="B89" s="8" t="str">
        <f aca="false">HYPERLINK("https://mncourtfraud.com/file/27-CR-21-13526.pdf","27-CR-21-13526")</f>
        <v>27-CR-21-13526</v>
      </c>
      <c r="C89" s="9" t="str">
        <f aca="false">HYPERLINK("https://mncourtfraud.com/file/AOH-7.zip","AOH-7.zip")</f>
        <v>AOH-7.zip</v>
      </c>
      <c r="D89" s="2" t="s">
        <v>132</v>
      </c>
      <c r="E89" s="10" t="n">
        <v>44873</v>
      </c>
      <c r="F89" s="2" t="s">
        <v>42</v>
      </c>
      <c r="G89" s="8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89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89" s="1" t="s">
        <v>212</v>
      </c>
      <c r="J89" s="2" t="s">
        <v>248</v>
      </c>
      <c r="K89" s="2" t="n">
        <v>366016</v>
      </c>
      <c r="L89" s="1" t="n">
        <v>1700</v>
      </c>
      <c r="M89" s="1" t="n">
        <v>2200</v>
      </c>
    </row>
    <row r="90" customFormat="false" ht="18.7" hidden="false" customHeight="true" outlineLevel="0" collapsed="false">
      <c r="A90" s="1" t="n">
        <v>89</v>
      </c>
      <c r="B90" s="8" t="str">
        <f aca="false">HYPERLINK("https://mncourtfraud.com/file/27-CR-21-14266.pdf","27-CR-21-14266")</f>
        <v>27-CR-21-14266</v>
      </c>
      <c r="C90" s="9" t="str">
        <f aca="false">HYPERLINK("https://mncourtfraud.com/file/AOH-7.zip","AOH-7.zip")</f>
        <v>AOH-7.zip</v>
      </c>
      <c r="D90" s="2" t="s">
        <v>132</v>
      </c>
      <c r="E90" s="10" t="n">
        <v>44873</v>
      </c>
      <c r="F90" s="2" t="s">
        <v>42</v>
      </c>
      <c r="G90" s="8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90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0" s="1" t="s">
        <v>212</v>
      </c>
      <c r="J90" s="2" t="s">
        <v>248</v>
      </c>
      <c r="K90" s="2" t="n">
        <v>366016</v>
      </c>
      <c r="L90" s="1" t="n">
        <v>1700</v>
      </c>
      <c r="M90" s="1" t="n">
        <v>2200</v>
      </c>
    </row>
    <row r="91" customFormat="false" ht="18.7" hidden="false" customHeight="true" outlineLevel="0" collapsed="false">
      <c r="A91" s="1" t="n">
        <v>90</v>
      </c>
      <c r="B91" s="8" t="str">
        <f aca="false">HYPERLINK("https://mncourtfraud.com/file/27-CR-21-17656.pdf","27-CR-21-17656")</f>
        <v>27-CR-21-17656</v>
      </c>
      <c r="C91" s="9" t="str">
        <f aca="false">HYPERLINK("https://mncourtfraud.com/file/AOH-7.zip","AOH-7.zip")</f>
        <v>AOH-7.zip</v>
      </c>
      <c r="D91" s="2" t="s">
        <v>132</v>
      </c>
      <c r="E91" s="10" t="n">
        <v>44873</v>
      </c>
      <c r="F91" s="2" t="s">
        <v>42</v>
      </c>
      <c r="G91" s="8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91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1" s="1" t="s">
        <v>212</v>
      </c>
      <c r="J91" s="2" t="s">
        <v>248</v>
      </c>
      <c r="K91" s="2" t="n">
        <v>366016</v>
      </c>
      <c r="L91" s="1" t="n">
        <v>1700</v>
      </c>
      <c r="M91" s="1" t="n">
        <v>2200</v>
      </c>
    </row>
    <row r="92" customFormat="false" ht="18.7" hidden="false" customHeight="true" outlineLevel="0" collapsed="false">
      <c r="A92" s="1" t="n">
        <v>91</v>
      </c>
      <c r="B92" s="8" t="str">
        <f aca="false">HYPERLINK("https://mncourtfraud.com/file/27-CR-21-21707.pdf","27-CR-21-21707")</f>
        <v>27-CR-21-21707</v>
      </c>
      <c r="C92" s="9" t="str">
        <f aca="false">HYPERLINK("https://mncourtfraud.com/file/AOH-7.zip","AOH-7.zip")</f>
        <v>AOH-7.zip</v>
      </c>
      <c r="D92" s="2" t="s">
        <v>132</v>
      </c>
      <c r="E92" s="10" t="n">
        <v>44873</v>
      </c>
      <c r="F92" s="2" t="s">
        <v>42</v>
      </c>
      <c r="G92" s="8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92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2" s="1" t="s">
        <v>212</v>
      </c>
      <c r="J92" s="2" t="s">
        <v>248</v>
      </c>
      <c r="K92" s="2" t="n">
        <v>366016</v>
      </c>
      <c r="L92" s="1" t="n">
        <v>1700</v>
      </c>
      <c r="M92" s="1" t="n">
        <v>2200</v>
      </c>
    </row>
    <row r="93" customFormat="false" ht="18.7" hidden="false" customHeight="true" outlineLevel="0" collapsed="false">
      <c r="A93" s="1" t="n">
        <v>92</v>
      </c>
      <c r="B93" s="8" t="str">
        <f aca="false">HYPERLINK("https://mncourtfraud.com/file/27-CR-21-21833.pdf","27-CR-21-21833")</f>
        <v>27-CR-21-21833</v>
      </c>
      <c r="C93" s="9" t="str">
        <f aca="false">HYPERLINK("https://mncourtfraud.com/file/AOH-7.zip","AOH-7.zip")</f>
        <v>AOH-7.zip</v>
      </c>
      <c r="D93" s="2" t="s">
        <v>132</v>
      </c>
      <c r="E93" s="10" t="n">
        <v>44873</v>
      </c>
      <c r="F93" s="2" t="s">
        <v>42</v>
      </c>
      <c r="G93" s="8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93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3" s="1" t="s">
        <v>212</v>
      </c>
      <c r="J93" s="2" t="s">
        <v>248</v>
      </c>
      <c r="K93" s="2" t="n">
        <v>366016</v>
      </c>
      <c r="L93" s="1" t="n">
        <v>1700</v>
      </c>
      <c r="M93" s="1" t="n">
        <v>2200</v>
      </c>
    </row>
    <row r="94" customFormat="false" ht="18.7" hidden="false" customHeight="true" outlineLevel="0" collapsed="false">
      <c r="A94" s="1" t="n">
        <v>93</v>
      </c>
      <c r="B94" s="8" t="str">
        <f aca="false">HYPERLINK("https://mncourtfraud.com/file/27-CR-21-22737.pdf","27-CR-21-22737")</f>
        <v>27-CR-21-22737</v>
      </c>
      <c r="C94" s="9" t="str">
        <f aca="false">HYPERLINK("https://mncourtfraud.com/file/AOH-7.zip","AOH-7.zip")</f>
        <v>AOH-7.zip</v>
      </c>
      <c r="D94" s="2" t="s">
        <v>132</v>
      </c>
      <c r="E94" s="10" t="n">
        <v>44873</v>
      </c>
      <c r="F94" s="2" t="s">
        <v>42</v>
      </c>
      <c r="G94" s="8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94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4" s="1" t="s">
        <v>212</v>
      </c>
      <c r="J94" s="2" t="s">
        <v>248</v>
      </c>
      <c r="K94" s="2" t="n">
        <v>366016</v>
      </c>
      <c r="L94" s="1" t="n">
        <v>1700</v>
      </c>
      <c r="M94" s="1" t="n">
        <v>2200</v>
      </c>
    </row>
    <row r="95" customFormat="false" ht="18.7" hidden="false" customHeight="true" outlineLevel="0" collapsed="false">
      <c r="A95" s="1" t="n">
        <v>94</v>
      </c>
      <c r="B95" s="8" t="str">
        <f aca="false">HYPERLINK("https://mncourtfraud.com/file/27-CR-22-1664.pdf","27-CR-22-1664")</f>
        <v>27-CR-22-1664</v>
      </c>
      <c r="C95" s="9" t="str">
        <f aca="false">HYPERLINK("https://mncourtfraud.com/file/AOH-7.zip","AOH-7.zip")</f>
        <v>AOH-7.zip</v>
      </c>
      <c r="D95" s="2" t="s">
        <v>132</v>
      </c>
      <c r="E95" s="10" t="n">
        <v>44873</v>
      </c>
      <c r="F95" s="2" t="s">
        <v>42</v>
      </c>
      <c r="G95" s="8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95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5" s="1" t="s">
        <v>212</v>
      </c>
      <c r="J95" s="2" t="s">
        <v>248</v>
      </c>
      <c r="K95" s="2" t="n">
        <v>366016</v>
      </c>
      <c r="L95" s="1" t="n">
        <v>1700</v>
      </c>
      <c r="M95" s="1" t="n">
        <v>2200</v>
      </c>
    </row>
    <row r="96" customFormat="false" ht="18.7" hidden="false" customHeight="true" outlineLevel="0" collapsed="false">
      <c r="A96" s="1" t="n">
        <v>95</v>
      </c>
      <c r="B96" s="8" t="str">
        <f aca="false">HYPERLINK("https://mncourtfraud.com/file/27-CR-22-6512.pdf","27-CR-22-6512")</f>
        <v>27-CR-22-6512</v>
      </c>
      <c r="C96" s="9" t="str">
        <f aca="false">HYPERLINK("https://mncourtfraud.com/file/AOH-7.zip","AOH-7.zip")</f>
        <v>AOH-7.zip</v>
      </c>
      <c r="D96" s="2" t="s">
        <v>132</v>
      </c>
      <c r="E96" s="10" t="n">
        <v>44873</v>
      </c>
      <c r="F96" s="2" t="s">
        <v>42</v>
      </c>
      <c r="G96" s="8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96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6" s="1" t="s">
        <v>212</v>
      </c>
      <c r="J96" s="2" t="s">
        <v>248</v>
      </c>
      <c r="K96" s="2" t="n">
        <v>366016</v>
      </c>
      <c r="L96" s="1" t="n">
        <v>1700</v>
      </c>
      <c r="M96" s="1" t="n">
        <v>2200</v>
      </c>
    </row>
    <row r="97" customFormat="false" ht="18.7" hidden="false" customHeight="true" outlineLevel="0" collapsed="false">
      <c r="A97" s="1" t="n">
        <v>96</v>
      </c>
      <c r="B97" s="8" t="str">
        <f aca="false">HYPERLINK("https://mncourtfraud.com/file/27-CR-22-6895.pdf","27-CR-22-6895")</f>
        <v>27-CR-22-6895</v>
      </c>
      <c r="C97" s="9" t="str">
        <f aca="false">HYPERLINK("https://mncourtfraud.com/file/AOH-7.zip","AOH-7.zip")</f>
        <v>AOH-7.zip</v>
      </c>
      <c r="D97" s="2" t="s">
        <v>132</v>
      </c>
      <c r="E97" s="10" t="n">
        <v>44873</v>
      </c>
      <c r="F97" s="2" t="s">
        <v>42</v>
      </c>
      <c r="G97" s="8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97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7" s="1" t="s">
        <v>212</v>
      </c>
      <c r="J97" s="2" t="s">
        <v>248</v>
      </c>
      <c r="K97" s="2" t="n">
        <v>366016</v>
      </c>
      <c r="L97" s="1" t="n">
        <v>1700</v>
      </c>
      <c r="M97" s="1" t="n">
        <v>2200</v>
      </c>
    </row>
    <row r="98" customFormat="false" ht="18.7" hidden="false" customHeight="true" outlineLevel="0" collapsed="false">
      <c r="A98" s="1" t="n">
        <v>97</v>
      </c>
      <c r="B98" s="8" t="str">
        <f aca="false">HYPERLINK("https://mncourtfraud.com/file/27-CR-22-7520.pdf","27-CR-22-7520")</f>
        <v>27-CR-22-7520</v>
      </c>
      <c r="C98" s="9" t="str">
        <f aca="false">HYPERLINK("https://mncourtfraud.com/file/AOH-7.zip","AOH-7.zip")</f>
        <v>AOH-7.zip</v>
      </c>
      <c r="D98" s="2" t="s">
        <v>132</v>
      </c>
      <c r="E98" s="10" t="n">
        <v>44873</v>
      </c>
      <c r="F98" s="2" t="s">
        <v>42</v>
      </c>
      <c r="G98" s="8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98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8" s="1" t="s">
        <v>212</v>
      </c>
      <c r="J98" s="2" t="s">
        <v>248</v>
      </c>
      <c r="K98" s="2" t="n">
        <v>366016</v>
      </c>
      <c r="L98" s="1" t="n">
        <v>1700</v>
      </c>
      <c r="M98" s="1" t="n">
        <v>2200</v>
      </c>
    </row>
    <row r="99" customFormat="false" ht="18.7" hidden="false" customHeight="true" outlineLevel="0" collapsed="false">
      <c r="A99" s="1" t="n">
        <v>98</v>
      </c>
      <c r="B99" s="8" t="str">
        <f aca="false">HYPERLINK("https://mncourtfraud.com/file/27-CR-22-8226.pdf","27-CR-22-8226")</f>
        <v>27-CR-22-8226</v>
      </c>
      <c r="C99" s="9" t="str">
        <f aca="false">HYPERLINK("https://mncourtfraud.com/file/AOH-7.zip","AOH-7.zip")</f>
        <v>AOH-7.zip</v>
      </c>
      <c r="D99" s="2" t="s">
        <v>132</v>
      </c>
      <c r="E99" s="10" t="n">
        <v>44873</v>
      </c>
      <c r="F99" s="2" t="s">
        <v>42</v>
      </c>
      <c r="G99" s="8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99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99" s="1" t="s">
        <v>212</v>
      </c>
      <c r="J99" s="2" t="s">
        <v>248</v>
      </c>
      <c r="K99" s="2" t="n">
        <v>366016</v>
      </c>
      <c r="L99" s="1" t="n">
        <v>1700</v>
      </c>
      <c r="M99" s="1" t="n">
        <v>2200</v>
      </c>
    </row>
    <row r="100" customFormat="false" ht="18.7" hidden="false" customHeight="true" outlineLevel="0" collapsed="false">
      <c r="A100" s="1" t="n">
        <v>99</v>
      </c>
      <c r="B100" s="8" t="str">
        <f aca="false">HYPERLINK("https://mncourtfraud.com/file/27-CR-22-10565.pdf","27-CR-22-10565")</f>
        <v>27-CR-22-10565</v>
      </c>
      <c r="C100" s="9" t="str">
        <f aca="false">HYPERLINK("https://mncourtfraud.com/file/AOH-7.zip","AOH-7.zip")</f>
        <v>AOH-7.zip</v>
      </c>
      <c r="D100" s="2" t="s">
        <v>132</v>
      </c>
      <c r="E100" s="10" t="n">
        <v>44873</v>
      </c>
      <c r="F100" s="2" t="s">
        <v>42</v>
      </c>
      <c r="G100" s="8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100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00" s="1" t="s">
        <v>212</v>
      </c>
      <c r="J100" s="2" t="s">
        <v>248</v>
      </c>
      <c r="K100" s="2" t="n">
        <v>366016</v>
      </c>
      <c r="L100" s="1" t="n">
        <v>1700</v>
      </c>
      <c r="M100" s="1" t="n">
        <v>2200</v>
      </c>
    </row>
    <row r="101" customFormat="false" ht="18.7" hidden="false" customHeight="true" outlineLevel="0" collapsed="false">
      <c r="A101" s="1" t="n">
        <v>100</v>
      </c>
      <c r="B101" s="8" t="str">
        <f aca="false">HYPERLINK("https://mncourtfraud.com/file/27-CR-22-14239.pdf","27-CR-22-14239")</f>
        <v>27-CR-22-14239</v>
      </c>
      <c r="C101" s="9" t="str">
        <f aca="false">HYPERLINK("https://mncourtfraud.com/file/AOH-7.zip","AOH-7.zip")</f>
        <v>AOH-7.zip</v>
      </c>
      <c r="D101" s="2" t="s">
        <v>132</v>
      </c>
      <c r="E101" s="10" t="n">
        <v>44873</v>
      </c>
      <c r="F101" s="2" t="s">
        <v>42</v>
      </c>
      <c r="G101" s="8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101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01" s="1" t="s">
        <v>212</v>
      </c>
      <c r="J101" s="2" t="s">
        <v>248</v>
      </c>
      <c r="K101" s="2" t="n">
        <v>366016</v>
      </c>
      <c r="L101" s="1" t="n">
        <v>1700</v>
      </c>
      <c r="M101" s="1" t="n">
        <v>2200</v>
      </c>
    </row>
    <row r="102" customFormat="false" ht="18.7" hidden="false" customHeight="true" outlineLevel="0" collapsed="false">
      <c r="A102" s="1" t="n">
        <v>101</v>
      </c>
      <c r="B102" s="8" t="str">
        <f aca="false">HYPERLINK("https://mncourtfraud.com/file/27-CR-22-18472.pdf","27-CR-22-18472")</f>
        <v>27-CR-22-18472</v>
      </c>
      <c r="C102" s="9" t="str">
        <f aca="false">HYPERLINK("https://mncourtfraud.com/file/AOH-7.zip","AOH-7.zip")</f>
        <v>AOH-7.zip</v>
      </c>
      <c r="D102" s="2" t="s">
        <v>132</v>
      </c>
      <c r="E102" s="10" t="n">
        <v>44873</v>
      </c>
      <c r="F102" s="2" t="s">
        <v>42</v>
      </c>
      <c r="G102" s="8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102" s="8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02" s="1" t="s">
        <v>212</v>
      </c>
      <c r="J102" s="2" t="s">
        <v>248</v>
      </c>
      <c r="K102" s="2" t="n">
        <v>366016</v>
      </c>
      <c r="L102" s="1" t="n">
        <v>1700</v>
      </c>
      <c r="M102" s="1" t="n">
        <v>2200</v>
      </c>
    </row>
    <row r="103" customFormat="false" ht="18.7" hidden="false" customHeight="true" outlineLevel="0" collapsed="false">
      <c r="A103" s="1" t="n">
        <v>102</v>
      </c>
      <c r="B103" s="8" t="str">
        <f aca="false">HYPERLINK("https://mncourtfraud.com/file/27-CR-21-5179.pdf","27-CR-21-5179")</f>
        <v>27-CR-21-5179</v>
      </c>
      <c r="C103" s="9" t="str">
        <f aca="false">HYPERLINK("https://mncourtfraud.com/file/AOH-7.zip","AOH-7.zip")</f>
        <v>AOH-7.zip</v>
      </c>
      <c r="D103" s="2" t="s">
        <v>132</v>
      </c>
      <c r="E103" s="10" t="n">
        <v>44873</v>
      </c>
      <c r="F103" s="2" t="s">
        <v>42</v>
      </c>
      <c r="G103" s="8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103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03" s="1" t="s">
        <v>212</v>
      </c>
      <c r="J103" s="2" t="s">
        <v>249</v>
      </c>
      <c r="K103" s="2" t="n">
        <v>59609</v>
      </c>
      <c r="L103" s="1" t="n">
        <v>1700</v>
      </c>
      <c r="M103" s="1" t="n">
        <v>2200</v>
      </c>
    </row>
    <row r="104" customFormat="false" ht="18.7" hidden="false" customHeight="true" outlineLevel="0" collapsed="false">
      <c r="A104" s="1" t="n">
        <v>103</v>
      </c>
      <c r="B104" s="8" t="str">
        <f aca="false">HYPERLINK("https://mncourtfraud.com/file/27-CR-21-13526.pdf","27-CR-21-13526")</f>
        <v>27-CR-21-13526</v>
      </c>
      <c r="C104" s="9" t="str">
        <f aca="false">HYPERLINK("https://mncourtfraud.com/file/AOH-7.zip","AOH-7.zip")</f>
        <v>AOH-7.zip</v>
      </c>
      <c r="D104" s="2" t="s">
        <v>132</v>
      </c>
      <c r="E104" s="10" t="n">
        <v>44873</v>
      </c>
      <c r="F104" s="2" t="s">
        <v>42</v>
      </c>
      <c r="G104" s="8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104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04" s="1" t="s">
        <v>212</v>
      </c>
      <c r="J104" s="2" t="s">
        <v>249</v>
      </c>
      <c r="K104" s="2" t="n">
        <v>59609</v>
      </c>
      <c r="L104" s="1" t="n">
        <v>1700</v>
      </c>
      <c r="M104" s="1" t="n">
        <v>2200</v>
      </c>
    </row>
    <row r="105" customFormat="false" ht="18.7" hidden="false" customHeight="true" outlineLevel="0" collapsed="false">
      <c r="A105" s="1" t="n">
        <v>104</v>
      </c>
      <c r="B105" s="8" t="str">
        <f aca="false">HYPERLINK("https://mncourtfraud.com/file/27-CR-21-14266.pdf","27-CR-21-14266")</f>
        <v>27-CR-21-14266</v>
      </c>
      <c r="C105" s="9" t="str">
        <f aca="false">HYPERLINK("https://mncourtfraud.com/file/AOH-7.zip","AOH-7.zip")</f>
        <v>AOH-7.zip</v>
      </c>
      <c r="D105" s="2" t="s">
        <v>132</v>
      </c>
      <c r="E105" s="10" t="n">
        <v>44873</v>
      </c>
      <c r="F105" s="2" t="s">
        <v>42</v>
      </c>
      <c r="G105" s="8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105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05" s="1" t="s">
        <v>212</v>
      </c>
      <c r="J105" s="2" t="s">
        <v>249</v>
      </c>
      <c r="K105" s="2" t="n">
        <v>59609</v>
      </c>
      <c r="L105" s="1" t="n">
        <v>1700</v>
      </c>
      <c r="M105" s="1" t="n">
        <v>2200</v>
      </c>
    </row>
    <row r="106" customFormat="false" ht="18.7" hidden="false" customHeight="true" outlineLevel="0" collapsed="false">
      <c r="A106" s="1" t="n">
        <v>105</v>
      </c>
      <c r="B106" s="8" t="str">
        <f aca="false">HYPERLINK("https://mncourtfraud.com/file/27-CR-21-17656.pdf","27-CR-21-17656")</f>
        <v>27-CR-21-17656</v>
      </c>
      <c r="C106" s="9" t="str">
        <f aca="false">HYPERLINK("https://mncourtfraud.com/file/AOH-7.zip","AOH-7.zip")</f>
        <v>AOH-7.zip</v>
      </c>
      <c r="D106" s="2" t="s">
        <v>132</v>
      </c>
      <c r="E106" s="10" t="n">
        <v>44873</v>
      </c>
      <c r="F106" s="2" t="s">
        <v>42</v>
      </c>
      <c r="G106" s="8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106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06" s="1" t="s">
        <v>212</v>
      </c>
      <c r="J106" s="2" t="s">
        <v>249</v>
      </c>
      <c r="K106" s="2" t="n">
        <v>59609</v>
      </c>
      <c r="L106" s="1" t="n">
        <v>1700</v>
      </c>
      <c r="M106" s="1" t="n">
        <v>2200</v>
      </c>
    </row>
    <row r="107" customFormat="false" ht="18.7" hidden="false" customHeight="true" outlineLevel="0" collapsed="false">
      <c r="A107" s="1" t="n">
        <v>106</v>
      </c>
      <c r="B107" s="8" t="str">
        <f aca="false">HYPERLINK("https://mncourtfraud.com/file/27-CR-21-21707.pdf","27-CR-21-21707")</f>
        <v>27-CR-21-21707</v>
      </c>
      <c r="C107" s="9" t="str">
        <f aca="false">HYPERLINK("https://mncourtfraud.com/file/AOH-7.zip","AOH-7.zip")</f>
        <v>AOH-7.zip</v>
      </c>
      <c r="D107" s="2" t="s">
        <v>132</v>
      </c>
      <c r="E107" s="10" t="n">
        <v>44873</v>
      </c>
      <c r="F107" s="2" t="s">
        <v>42</v>
      </c>
      <c r="G107" s="8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107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07" s="1" t="s">
        <v>212</v>
      </c>
      <c r="J107" s="2" t="s">
        <v>249</v>
      </c>
      <c r="K107" s="2" t="n">
        <v>59609</v>
      </c>
      <c r="L107" s="1" t="n">
        <v>1700</v>
      </c>
      <c r="M107" s="1" t="n">
        <v>2200</v>
      </c>
    </row>
    <row r="108" customFormat="false" ht="18.7" hidden="false" customHeight="true" outlineLevel="0" collapsed="false">
      <c r="A108" s="1" t="n">
        <v>107</v>
      </c>
      <c r="B108" s="8" t="str">
        <f aca="false">HYPERLINK("https://mncourtfraud.com/file/27-CR-21-21833.pdf","27-CR-21-21833")</f>
        <v>27-CR-21-21833</v>
      </c>
      <c r="C108" s="9" t="str">
        <f aca="false">HYPERLINK("https://mncourtfraud.com/file/AOH-7.zip","AOH-7.zip")</f>
        <v>AOH-7.zip</v>
      </c>
      <c r="D108" s="2" t="s">
        <v>132</v>
      </c>
      <c r="E108" s="10" t="n">
        <v>44873</v>
      </c>
      <c r="F108" s="2" t="s">
        <v>42</v>
      </c>
      <c r="G108" s="8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108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08" s="1" t="s">
        <v>212</v>
      </c>
      <c r="J108" s="2" t="s">
        <v>249</v>
      </c>
      <c r="K108" s="2" t="n">
        <v>59609</v>
      </c>
      <c r="L108" s="1" t="n">
        <v>1700</v>
      </c>
      <c r="M108" s="1" t="n">
        <v>2200</v>
      </c>
    </row>
    <row r="109" customFormat="false" ht="18.7" hidden="false" customHeight="true" outlineLevel="0" collapsed="false">
      <c r="A109" s="1" t="n">
        <v>108</v>
      </c>
      <c r="B109" s="8" t="str">
        <f aca="false">HYPERLINK("https://mncourtfraud.com/file/27-CR-21-22737.pdf","27-CR-21-22737")</f>
        <v>27-CR-21-22737</v>
      </c>
      <c r="C109" s="9" t="str">
        <f aca="false">HYPERLINK("https://mncourtfraud.com/file/AOH-7.zip","AOH-7.zip")</f>
        <v>AOH-7.zip</v>
      </c>
      <c r="D109" s="2" t="s">
        <v>132</v>
      </c>
      <c r="E109" s="10" t="n">
        <v>44873</v>
      </c>
      <c r="F109" s="2" t="s">
        <v>42</v>
      </c>
      <c r="G109" s="8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109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09" s="1" t="s">
        <v>212</v>
      </c>
      <c r="J109" s="2" t="s">
        <v>249</v>
      </c>
      <c r="K109" s="2" t="n">
        <v>59609</v>
      </c>
      <c r="L109" s="1" t="n">
        <v>1700</v>
      </c>
      <c r="M109" s="1" t="n">
        <v>2200</v>
      </c>
    </row>
    <row r="110" customFormat="false" ht="18.7" hidden="false" customHeight="true" outlineLevel="0" collapsed="false">
      <c r="A110" s="1" t="n">
        <v>109</v>
      </c>
      <c r="B110" s="8" t="str">
        <f aca="false">HYPERLINK("https://mncourtfraud.com/file/27-CR-22-1664.pdf","27-CR-22-1664")</f>
        <v>27-CR-22-1664</v>
      </c>
      <c r="C110" s="9" t="str">
        <f aca="false">HYPERLINK("https://mncourtfraud.com/file/AOH-7.zip","AOH-7.zip")</f>
        <v>AOH-7.zip</v>
      </c>
      <c r="D110" s="2" t="s">
        <v>132</v>
      </c>
      <c r="E110" s="10" t="n">
        <v>44873</v>
      </c>
      <c r="F110" s="2" t="s">
        <v>42</v>
      </c>
      <c r="G110" s="8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110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0" s="1" t="s">
        <v>212</v>
      </c>
      <c r="J110" s="2" t="s">
        <v>249</v>
      </c>
      <c r="K110" s="2" t="n">
        <v>59609</v>
      </c>
      <c r="L110" s="1" t="n">
        <v>1700</v>
      </c>
      <c r="M110" s="1" t="n">
        <v>2200</v>
      </c>
    </row>
    <row r="111" customFormat="false" ht="18.7" hidden="false" customHeight="true" outlineLevel="0" collapsed="false">
      <c r="A111" s="1" t="n">
        <v>110</v>
      </c>
      <c r="B111" s="8" t="str">
        <f aca="false">HYPERLINK("https://mncourtfraud.com/file/27-CR-22-6512.pdf","27-CR-22-6512")</f>
        <v>27-CR-22-6512</v>
      </c>
      <c r="C111" s="9" t="str">
        <f aca="false">HYPERLINK("https://mncourtfraud.com/file/AOH-7.zip","AOH-7.zip")</f>
        <v>AOH-7.zip</v>
      </c>
      <c r="D111" s="2" t="s">
        <v>132</v>
      </c>
      <c r="E111" s="10" t="n">
        <v>44873</v>
      </c>
      <c r="F111" s="2" t="s">
        <v>42</v>
      </c>
      <c r="G111" s="8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111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1" s="1" t="s">
        <v>212</v>
      </c>
      <c r="J111" s="2" t="s">
        <v>249</v>
      </c>
      <c r="K111" s="2" t="n">
        <v>59609</v>
      </c>
      <c r="L111" s="1" t="n">
        <v>1700</v>
      </c>
      <c r="M111" s="1" t="n">
        <v>2200</v>
      </c>
    </row>
    <row r="112" customFormat="false" ht="18.7" hidden="false" customHeight="true" outlineLevel="0" collapsed="false">
      <c r="A112" s="1" t="n">
        <v>111</v>
      </c>
      <c r="B112" s="8" t="str">
        <f aca="false">HYPERLINK("https://mncourtfraud.com/file/27-CR-22-6895.pdf","27-CR-22-6895")</f>
        <v>27-CR-22-6895</v>
      </c>
      <c r="C112" s="9" t="str">
        <f aca="false">HYPERLINK("https://mncourtfraud.com/file/AOH-7.zip","AOH-7.zip")</f>
        <v>AOH-7.zip</v>
      </c>
      <c r="D112" s="2" t="s">
        <v>132</v>
      </c>
      <c r="E112" s="10" t="n">
        <v>44873</v>
      </c>
      <c r="F112" s="2" t="s">
        <v>42</v>
      </c>
      <c r="G112" s="8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112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2" s="1" t="s">
        <v>212</v>
      </c>
      <c r="J112" s="2" t="s">
        <v>249</v>
      </c>
      <c r="K112" s="2" t="n">
        <v>59609</v>
      </c>
      <c r="L112" s="1" t="n">
        <v>1700</v>
      </c>
      <c r="M112" s="1" t="n">
        <v>2200</v>
      </c>
    </row>
    <row r="113" customFormat="false" ht="18.7" hidden="false" customHeight="true" outlineLevel="0" collapsed="false">
      <c r="A113" s="1" t="n">
        <v>112</v>
      </c>
      <c r="B113" s="8" t="str">
        <f aca="false">HYPERLINK("https://mncourtfraud.com/file/27-CR-22-7520.pdf","27-CR-22-7520")</f>
        <v>27-CR-22-7520</v>
      </c>
      <c r="C113" s="9" t="str">
        <f aca="false">HYPERLINK("https://mncourtfraud.com/file/AOH-7.zip","AOH-7.zip")</f>
        <v>AOH-7.zip</v>
      </c>
      <c r="D113" s="2" t="s">
        <v>132</v>
      </c>
      <c r="E113" s="10" t="n">
        <v>44873</v>
      </c>
      <c r="F113" s="2" t="s">
        <v>42</v>
      </c>
      <c r="G113" s="8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113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3" s="1" t="s">
        <v>212</v>
      </c>
      <c r="J113" s="2" t="s">
        <v>249</v>
      </c>
      <c r="K113" s="2" t="n">
        <v>59609</v>
      </c>
      <c r="L113" s="1" t="n">
        <v>1700</v>
      </c>
      <c r="M113" s="1" t="n">
        <v>2200</v>
      </c>
    </row>
    <row r="114" customFormat="false" ht="18.7" hidden="false" customHeight="true" outlineLevel="0" collapsed="false">
      <c r="A114" s="1" t="n">
        <v>113</v>
      </c>
      <c r="B114" s="8" t="str">
        <f aca="false">HYPERLINK("https://mncourtfraud.com/file/27-CR-22-8226.pdf","27-CR-22-8226")</f>
        <v>27-CR-22-8226</v>
      </c>
      <c r="C114" s="9" t="str">
        <f aca="false">HYPERLINK("https://mncourtfraud.com/file/AOH-7.zip","AOH-7.zip")</f>
        <v>AOH-7.zip</v>
      </c>
      <c r="D114" s="2" t="s">
        <v>132</v>
      </c>
      <c r="E114" s="10" t="n">
        <v>44873</v>
      </c>
      <c r="F114" s="2" t="s">
        <v>42</v>
      </c>
      <c r="G114" s="8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114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4" s="1" t="s">
        <v>212</v>
      </c>
      <c r="J114" s="2" t="s">
        <v>249</v>
      </c>
      <c r="K114" s="2" t="n">
        <v>59609</v>
      </c>
      <c r="L114" s="1" t="n">
        <v>1700</v>
      </c>
      <c r="M114" s="1" t="n">
        <v>2200</v>
      </c>
    </row>
    <row r="115" customFormat="false" ht="18.7" hidden="false" customHeight="true" outlineLevel="0" collapsed="false">
      <c r="A115" s="1" t="n">
        <v>114</v>
      </c>
      <c r="B115" s="8" t="str">
        <f aca="false">HYPERLINK("https://mncourtfraud.com/file/27-CR-22-10565.pdf","27-CR-22-10565")</f>
        <v>27-CR-22-10565</v>
      </c>
      <c r="C115" s="9" t="str">
        <f aca="false">HYPERLINK("https://mncourtfraud.com/file/AOH-7.zip","AOH-7.zip")</f>
        <v>AOH-7.zip</v>
      </c>
      <c r="D115" s="2" t="s">
        <v>132</v>
      </c>
      <c r="E115" s="10" t="n">
        <v>44873</v>
      </c>
      <c r="F115" s="2" t="s">
        <v>42</v>
      </c>
      <c r="G115" s="8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115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5" s="1" t="s">
        <v>212</v>
      </c>
      <c r="J115" s="2" t="s">
        <v>249</v>
      </c>
      <c r="K115" s="2" t="n">
        <v>59609</v>
      </c>
      <c r="L115" s="1" t="n">
        <v>1700</v>
      </c>
      <c r="M115" s="1" t="n">
        <v>2200</v>
      </c>
    </row>
    <row r="116" customFormat="false" ht="18.7" hidden="false" customHeight="true" outlineLevel="0" collapsed="false">
      <c r="A116" s="1" t="n">
        <v>115</v>
      </c>
      <c r="B116" s="8" t="str">
        <f aca="false">HYPERLINK("https://mncourtfraud.com/file/27-CR-22-14239.pdf","27-CR-22-14239")</f>
        <v>27-CR-22-14239</v>
      </c>
      <c r="C116" s="9" t="str">
        <f aca="false">HYPERLINK("https://mncourtfraud.com/file/AOH-7.zip","AOH-7.zip")</f>
        <v>AOH-7.zip</v>
      </c>
      <c r="D116" s="2" t="s">
        <v>132</v>
      </c>
      <c r="E116" s="10" t="n">
        <v>44873</v>
      </c>
      <c r="F116" s="2" t="s">
        <v>42</v>
      </c>
      <c r="G116" s="8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116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6" s="1" t="s">
        <v>212</v>
      </c>
      <c r="J116" s="2" t="s">
        <v>249</v>
      </c>
      <c r="K116" s="2" t="n">
        <v>59609</v>
      </c>
      <c r="L116" s="1" t="n">
        <v>1700</v>
      </c>
      <c r="M116" s="1" t="n">
        <v>2200</v>
      </c>
    </row>
    <row r="117" customFormat="false" ht="18.7" hidden="false" customHeight="true" outlineLevel="0" collapsed="false">
      <c r="A117" s="1" t="n">
        <v>116</v>
      </c>
      <c r="B117" s="8" t="str">
        <f aca="false">HYPERLINK("https://mncourtfraud.com/file/27-CR-22-18472.pdf","27-CR-22-18472")</f>
        <v>27-CR-22-18472</v>
      </c>
      <c r="C117" s="9" t="str">
        <f aca="false">HYPERLINK("https://mncourtfraud.com/file/AOH-7.zip","AOH-7.zip")</f>
        <v>AOH-7.zip</v>
      </c>
      <c r="D117" s="2" t="s">
        <v>132</v>
      </c>
      <c r="E117" s="10" t="n">
        <v>44873</v>
      </c>
      <c r="F117" s="2" t="s">
        <v>42</v>
      </c>
      <c r="G117" s="8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117" s="8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17" s="1" t="s">
        <v>212</v>
      </c>
      <c r="J117" s="2" t="s">
        <v>249</v>
      </c>
      <c r="K117" s="2" t="n">
        <v>59609</v>
      </c>
      <c r="L117" s="1" t="n">
        <v>1700</v>
      </c>
      <c r="M117" s="1" t="n">
        <v>2200</v>
      </c>
    </row>
    <row r="118" customFormat="false" ht="18.7" hidden="false" customHeight="true" outlineLevel="0" collapsed="false">
      <c r="A118" s="1" t="n">
        <v>117</v>
      </c>
      <c r="B118" s="8"/>
      <c r="E118" s="10"/>
      <c r="G118" s="8"/>
      <c r="H118" s="8"/>
    </row>
    <row r="119" customFormat="false" ht="18.7" hidden="false" customHeight="true" outlineLevel="0" collapsed="false">
      <c r="A119" s="1" t="n">
        <v>118</v>
      </c>
      <c r="B119" s="8" t="str">
        <f aca="false">HYPERLINK("https://mncourtfraud.com/file/27-CR-21-5179.pdf","27-CR-21-5179")</f>
        <v>27-CR-21-5179</v>
      </c>
      <c r="C119" s="9" t="str">
        <f aca="false">HYPERLINK("https://mncourtfraud.com/file/AOH-8.zip","AOH-8.zip")</f>
        <v>AOH-8.zip</v>
      </c>
      <c r="D119" s="2" t="s">
        <v>132</v>
      </c>
      <c r="E119" s="10" t="n">
        <v>45194</v>
      </c>
      <c r="F119" s="2" t="s">
        <v>42</v>
      </c>
      <c r="G119" s="8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119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19" s="1" t="s">
        <v>221</v>
      </c>
      <c r="J119" s="2" t="s">
        <v>247</v>
      </c>
      <c r="K119" s="2" t="n">
        <v>133015</v>
      </c>
      <c r="L119" s="1" t="n">
        <v>2560</v>
      </c>
      <c r="M119" s="1" t="n">
        <v>3300</v>
      </c>
    </row>
    <row r="120" customFormat="false" ht="18.7" hidden="false" customHeight="true" outlineLevel="0" collapsed="false">
      <c r="A120" s="1" t="n">
        <v>119</v>
      </c>
      <c r="B120" s="8" t="str">
        <f aca="false">HYPERLINK("https://mncourtfraud.com/file/27-CR-21-13526.pdf","27-CR-21-13526")</f>
        <v>27-CR-21-13526</v>
      </c>
      <c r="C120" s="9" t="str">
        <f aca="false">HYPERLINK("https://mncourtfraud.com/file/AOH-8.zip","AOH-8.zip")</f>
        <v>AOH-8.zip</v>
      </c>
      <c r="D120" s="2" t="s">
        <v>132</v>
      </c>
      <c r="E120" s="10" t="n">
        <v>45194</v>
      </c>
      <c r="F120" s="2" t="s">
        <v>42</v>
      </c>
      <c r="G120" s="8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120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0" s="1" t="s">
        <v>221</v>
      </c>
      <c r="J120" s="2" t="s">
        <v>247</v>
      </c>
      <c r="K120" s="2" t="n">
        <v>133015</v>
      </c>
      <c r="L120" s="1" t="n">
        <v>2560</v>
      </c>
      <c r="M120" s="1" t="n">
        <v>3300</v>
      </c>
    </row>
    <row r="121" customFormat="false" ht="18.7" hidden="false" customHeight="true" outlineLevel="0" collapsed="false">
      <c r="A121" s="1" t="n">
        <v>120</v>
      </c>
      <c r="B121" s="8" t="str">
        <f aca="false">HYPERLINK("https://mncourtfraud.com/file/27-CR-21-14266.pdf","27-CR-21-14266")</f>
        <v>27-CR-21-14266</v>
      </c>
      <c r="C121" s="9" t="str">
        <f aca="false">HYPERLINK("https://mncourtfraud.com/file/AOH-8.zip","AOH-8.zip")</f>
        <v>AOH-8.zip</v>
      </c>
      <c r="D121" s="2" t="s">
        <v>132</v>
      </c>
      <c r="E121" s="10" t="n">
        <v>45194</v>
      </c>
      <c r="F121" s="2" t="s">
        <v>42</v>
      </c>
      <c r="G121" s="8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121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1" s="1" t="s">
        <v>221</v>
      </c>
      <c r="J121" s="2" t="s">
        <v>247</v>
      </c>
      <c r="K121" s="2" t="n">
        <v>133015</v>
      </c>
      <c r="L121" s="1" t="n">
        <v>2560</v>
      </c>
      <c r="M121" s="1" t="n">
        <v>3300</v>
      </c>
    </row>
    <row r="122" customFormat="false" ht="18.7" hidden="false" customHeight="true" outlineLevel="0" collapsed="false">
      <c r="A122" s="1" t="n">
        <v>121</v>
      </c>
      <c r="B122" s="8" t="str">
        <f aca="false">HYPERLINK("https://mncourtfraud.com/file/27-CR-21-17656.pdf","27-CR-21-17656")</f>
        <v>27-CR-21-17656</v>
      </c>
      <c r="C122" s="9" t="str">
        <f aca="false">HYPERLINK("https://mncourtfraud.com/file/AOH-8.zip","AOH-8.zip")</f>
        <v>AOH-8.zip</v>
      </c>
      <c r="D122" s="2" t="s">
        <v>132</v>
      </c>
      <c r="E122" s="10" t="n">
        <v>45194</v>
      </c>
      <c r="F122" s="2" t="s">
        <v>42</v>
      </c>
      <c r="G122" s="8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122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2" s="1" t="s">
        <v>221</v>
      </c>
      <c r="J122" s="2" t="s">
        <v>247</v>
      </c>
      <c r="K122" s="2" t="n">
        <v>133015</v>
      </c>
      <c r="L122" s="1" t="n">
        <v>2560</v>
      </c>
      <c r="M122" s="1" t="n">
        <v>3300</v>
      </c>
    </row>
    <row r="123" customFormat="false" ht="18.7" hidden="false" customHeight="true" outlineLevel="0" collapsed="false">
      <c r="A123" s="1" t="n">
        <v>122</v>
      </c>
      <c r="B123" s="8" t="str">
        <f aca="false">HYPERLINK("https://mncourtfraud.com/file/27-CR-21-21707.pdf","27-CR-21-21707")</f>
        <v>27-CR-21-21707</v>
      </c>
      <c r="C123" s="9" t="str">
        <f aca="false">HYPERLINK("https://mncourtfraud.com/file/AOH-8.zip","AOH-8.zip")</f>
        <v>AOH-8.zip</v>
      </c>
      <c r="D123" s="2" t="s">
        <v>132</v>
      </c>
      <c r="E123" s="10" t="n">
        <v>45194</v>
      </c>
      <c r="F123" s="2" t="s">
        <v>42</v>
      </c>
      <c r="G123" s="8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123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3" s="1" t="s">
        <v>221</v>
      </c>
      <c r="J123" s="2" t="s">
        <v>247</v>
      </c>
      <c r="K123" s="2" t="n">
        <v>133015</v>
      </c>
      <c r="L123" s="1" t="n">
        <v>2560</v>
      </c>
      <c r="M123" s="1" t="n">
        <v>3300</v>
      </c>
    </row>
    <row r="124" customFormat="false" ht="18.7" hidden="false" customHeight="true" outlineLevel="0" collapsed="false">
      <c r="A124" s="1" t="n">
        <v>123</v>
      </c>
      <c r="B124" s="8" t="str">
        <f aca="false">HYPERLINK("https://mncourtfraud.com/file/27-CR-21-21833.pdf","27-CR-21-21833")</f>
        <v>27-CR-21-21833</v>
      </c>
      <c r="C124" s="9" t="str">
        <f aca="false">HYPERLINK("https://mncourtfraud.com/file/AOH-8.zip","AOH-8.zip")</f>
        <v>AOH-8.zip</v>
      </c>
      <c r="D124" s="2" t="s">
        <v>132</v>
      </c>
      <c r="E124" s="10" t="n">
        <v>45194</v>
      </c>
      <c r="F124" s="2" t="s">
        <v>42</v>
      </c>
      <c r="G124" s="8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124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4" s="1" t="s">
        <v>221</v>
      </c>
      <c r="J124" s="2" t="s">
        <v>247</v>
      </c>
      <c r="K124" s="2" t="n">
        <v>133015</v>
      </c>
      <c r="L124" s="1" t="n">
        <v>2560</v>
      </c>
      <c r="M124" s="1" t="n">
        <v>3300</v>
      </c>
    </row>
    <row r="125" customFormat="false" ht="18.7" hidden="false" customHeight="true" outlineLevel="0" collapsed="false">
      <c r="A125" s="1" t="n">
        <v>124</v>
      </c>
      <c r="B125" s="8" t="str">
        <f aca="false">HYPERLINK("https://mncourtfraud.com/file/27-CR-21-22737.pdf","27-CR-21-22737")</f>
        <v>27-CR-21-22737</v>
      </c>
      <c r="C125" s="9" t="str">
        <f aca="false">HYPERLINK("https://mncourtfraud.com/file/AOH-8.zip","AOH-8.zip")</f>
        <v>AOH-8.zip</v>
      </c>
      <c r="D125" s="2" t="s">
        <v>132</v>
      </c>
      <c r="E125" s="10" t="n">
        <v>45194</v>
      </c>
      <c r="F125" s="2" t="s">
        <v>42</v>
      </c>
      <c r="G125" s="8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125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5" s="1" t="s">
        <v>221</v>
      </c>
      <c r="J125" s="2" t="s">
        <v>247</v>
      </c>
      <c r="K125" s="2" t="n">
        <v>133015</v>
      </c>
      <c r="L125" s="1" t="n">
        <v>2560</v>
      </c>
      <c r="M125" s="1" t="n">
        <v>3300</v>
      </c>
    </row>
    <row r="126" customFormat="false" ht="18.7" hidden="false" customHeight="true" outlineLevel="0" collapsed="false">
      <c r="A126" s="1" t="n">
        <v>125</v>
      </c>
      <c r="B126" s="8" t="str">
        <f aca="false">HYPERLINK("https://mncourtfraud.com/file/27-CR-22-1664.pdf","27-CR-22-1664")</f>
        <v>27-CR-22-1664</v>
      </c>
      <c r="C126" s="9" t="str">
        <f aca="false">HYPERLINK("https://mncourtfraud.com/file/AOH-8.zip","AOH-8.zip")</f>
        <v>AOH-8.zip</v>
      </c>
      <c r="D126" s="2" t="s">
        <v>132</v>
      </c>
      <c r="E126" s="10" t="n">
        <v>45194</v>
      </c>
      <c r="F126" s="2" t="s">
        <v>42</v>
      </c>
      <c r="G126" s="8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126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6" s="1" t="s">
        <v>221</v>
      </c>
      <c r="J126" s="2" t="s">
        <v>247</v>
      </c>
      <c r="K126" s="2" t="n">
        <v>133015</v>
      </c>
      <c r="L126" s="1" t="n">
        <v>2560</v>
      </c>
      <c r="M126" s="1" t="n">
        <v>3300</v>
      </c>
    </row>
    <row r="127" customFormat="false" ht="18.7" hidden="false" customHeight="true" outlineLevel="0" collapsed="false">
      <c r="A127" s="1" t="n">
        <v>126</v>
      </c>
      <c r="B127" s="8" t="str">
        <f aca="false">HYPERLINK("https://mncourtfraud.com/file/27-CR-22-2444.pdf","27-CR-22-2444")</f>
        <v>27-CR-22-2444</v>
      </c>
      <c r="C127" s="9" t="str">
        <f aca="false">HYPERLINK("https://mncourtfraud.com/file/AOH-8.zip","AOH-8.zip")</f>
        <v>AOH-8.zip</v>
      </c>
      <c r="D127" s="2" t="s">
        <v>132</v>
      </c>
      <c r="E127" s="10" t="n">
        <v>45194</v>
      </c>
      <c r="F127" s="2" t="s">
        <v>42</v>
      </c>
      <c r="G127" s="8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127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7" s="1" t="s">
        <v>221</v>
      </c>
      <c r="J127" s="2" t="s">
        <v>247</v>
      </c>
      <c r="K127" s="2" t="n">
        <v>133015</v>
      </c>
      <c r="L127" s="1" t="n">
        <v>2560</v>
      </c>
      <c r="M127" s="1" t="n">
        <v>3300</v>
      </c>
    </row>
    <row r="128" customFormat="false" ht="18.7" hidden="false" customHeight="true" outlineLevel="0" collapsed="false">
      <c r="A128" s="1" t="n">
        <v>127</v>
      </c>
      <c r="B128" s="8" t="str">
        <f aca="false">HYPERLINK("https://mncourtfraud.com/file/27-CR-22-6512.pdf","27-CR-22-6512")</f>
        <v>27-CR-22-6512</v>
      </c>
      <c r="C128" s="9" t="str">
        <f aca="false">HYPERLINK("https://mncourtfraud.com/file/AOH-8.zip","AOH-8.zip")</f>
        <v>AOH-8.zip</v>
      </c>
      <c r="D128" s="2" t="s">
        <v>132</v>
      </c>
      <c r="E128" s="10" t="n">
        <v>45194</v>
      </c>
      <c r="F128" s="2" t="s">
        <v>42</v>
      </c>
      <c r="G128" s="8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128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8" s="1" t="s">
        <v>221</v>
      </c>
      <c r="J128" s="2" t="s">
        <v>247</v>
      </c>
      <c r="K128" s="2" t="n">
        <v>133015</v>
      </c>
      <c r="L128" s="1" t="n">
        <v>2560</v>
      </c>
      <c r="M128" s="1" t="n">
        <v>3300</v>
      </c>
    </row>
    <row r="129" customFormat="false" ht="18.7" hidden="false" customHeight="true" outlineLevel="0" collapsed="false">
      <c r="A129" s="1" t="n">
        <v>128</v>
      </c>
      <c r="B129" s="8" t="str">
        <f aca="false">HYPERLINK("https://mncourtfraud.com/file/27-CR-22-6895.pdf","27-CR-22-6895")</f>
        <v>27-CR-22-6895</v>
      </c>
      <c r="C129" s="9" t="str">
        <f aca="false">HYPERLINK("https://mncourtfraud.com/file/AOH-8.zip","AOH-8.zip")</f>
        <v>AOH-8.zip</v>
      </c>
      <c r="D129" s="2" t="s">
        <v>132</v>
      </c>
      <c r="E129" s="10" t="n">
        <v>45194</v>
      </c>
      <c r="F129" s="2" t="s">
        <v>42</v>
      </c>
      <c r="G129" s="8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129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29" s="1" t="s">
        <v>221</v>
      </c>
      <c r="J129" s="2" t="s">
        <v>247</v>
      </c>
      <c r="K129" s="2" t="n">
        <v>133015</v>
      </c>
      <c r="L129" s="1" t="n">
        <v>2560</v>
      </c>
      <c r="M129" s="1" t="n">
        <v>3300</v>
      </c>
    </row>
    <row r="130" customFormat="false" ht="18.7" hidden="false" customHeight="true" outlineLevel="0" collapsed="false">
      <c r="A130" s="1" t="n">
        <v>129</v>
      </c>
      <c r="B130" s="8" t="str">
        <f aca="false">HYPERLINK("https://mncourtfraud.com/file/27-CR-22-7520.pdf","27-CR-22-7520")</f>
        <v>27-CR-22-7520</v>
      </c>
      <c r="C130" s="9" t="str">
        <f aca="false">HYPERLINK("https://mncourtfraud.com/file/AOH-8.zip","AOH-8.zip")</f>
        <v>AOH-8.zip</v>
      </c>
      <c r="D130" s="2" t="s">
        <v>132</v>
      </c>
      <c r="E130" s="10" t="n">
        <v>45194</v>
      </c>
      <c r="F130" s="2" t="s">
        <v>42</v>
      </c>
      <c r="G130" s="8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130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30" s="1" t="s">
        <v>221</v>
      </c>
      <c r="J130" s="2" t="s">
        <v>247</v>
      </c>
      <c r="K130" s="2" t="n">
        <v>133015</v>
      </c>
      <c r="L130" s="1" t="n">
        <v>2560</v>
      </c>
      <c r="M130" s="1" t="n">
        <v>3300</v>
      </c>
    </row>
    <row r="131" customFormat="false" ht="18.7" hidden="false" customHeight="true" outlineLevel="0" collapsed="false">
      <c r="A131" s="1" t="n">
        <v>130</v>
      </c>
      <c r="B131" s="8" t="str">
        <f aca="false">HYPERLINK("https://mncourtfraud.com/file/27-CR-22-8226.pdf","27-CR-22-8226")</f>
        <v>27-CR-22-8226</v>
      </c>
      <c r="C131" s="9" t="str">
        <f aca="false">HYPERLINK("https://mncourtfraud.com/file/AOH-8.zip","AOH-8.zip")</f>
        <v>AOH-8.zip</v>
      </c>
      <c r="D131" s="2" t="s">
        <v>132</v>
      </c>
      <c r="E131" s="10" t="n">
        <v>45194</v>
      </c>
      <c r="F131" s="2" t="s">
        <v>42</v>
      </c>
      <c r="G131" s="8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131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31" s="1" t="s">
        <v>221</v>
      </c>
      <c r="J131" s="2" t="s">
        <v>247</v>
      </c>
      <c r="K131" s="2" t="n">
        <v>133015</v>
      </c>
      <c r="L131" s="1" t="n">
        <v>2560</v>
      </c>
      <c r="M131" s="1" t="n">
        <v>3300</v>
      </c>
    </row>
    <row r="132" customFormat="false" ht="18.7" hidden="false" customHeight="true" outlineLevel="0" collapsed="false">
      <c r="A132" s="1" t="n">
        <v>131</v>
      </c>
      <c r="B132" s="8" t="str">
        <f aca="false">HYPERLINK("https://mncourtfraud.com/file/27-CR-22-14239.pdf","27-CR-22-14239")</f>
        <v>27-CR-22-14239</v>
      </c>
      <c r="C132" s="9" t="str">
        <f aca="false">HYPERLINK("https://mncourtfraud.com/file/AOH-8.zip","AOH-8.zip")</f>
        <v>AOH-8.zip</v>
      </c>
      <c r="D132" s="2" t="s">
        <v>132</v>
      </c>
      <c r="E132" s="10" t="n">
        <v>45194</v>
      </c>
      <c r="F132" s="2" t="s">
        <v>42</v>
      </c>
      <c r="G132" s="8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132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32" s="1" t="s">
        <v>221</v>
      </c>
      <c r="J132" s="2" t="s">
        <v>247</v>
      </c>
      <c r="K132" s="2" t="n">
        <v>133015</v>
      </c>
      <c r="L132" s="1" t="n">
        <v>2560</v>
      </c>
      <c r="M132" s="1" t="n">
        <v>3300</v>
      </c>
    </row>
    <row r="133" customFormat="false" ht="18.7" hidden="false" customHeight="true" outlineLevel="0" collapsed="false">
      <c r="A133" s="1" t="n">
        <v>132</v>
      </c>
      <c r="B133" s="8" t="str">
        <f aca="false">HYPERLINK("https://mncourtfraud.com/file/27-CR-22-18472.pdf","27-CR-22-18472")</f>
        <v>27-CR-22-18472</v>
      </c>
      <c r="C133" s="9" t="str">
        <f aca="false">HYPERLINK("https://mncourtfraud.com/file/AOH-8.zip","AOH-8.zip")</f>
        <v>AOH-8.zip</v>
      </c>
      <c r="D133" s="2" t="s">
        <v>132</v>
      </c>
      <c r="E133" s="10" t="n">
        <v>45194</v>
      </c>
      <c r="F133" s="2" t="s">
        <v>42</v>
      </c>
      <c r="G133" s="8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133" s="8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33" s="1" t="s">
        <v>221</v>
      </c>
      <c r="J133" s="2" t="s">
        <v>247</v>
      </c>
      <c r="K133" s="2" t="n">
        <v>133015</v>
      </c>
      <c r="L133" s="1" t="n">
        <v>2560</v>
      </c>
      <c r="M133" s="1" t="n">
        <v>3300</v>
      </c>
    </row>
    <row r="134" customFormat="false" ht="18.7" hidden="false" customHeight="true" outlineLevel="0" collapsed="false">
      <c r="A134" s="1" t="n">
        <v>133</v>
      </c>
      <c r="B134" s="8" t="str">
        <f aca="false">HYPERLINK("https://mncourtfraud.com/file/27-CR-21-5179.pdf","27-CR-21-5179")</f>
        <v>27-CR-21-5179</v>
      </c>
      <c r="C134" s="9" t="str">
        <f aca="false">HYPERLINK("https://mncourtfraud.com/file/AOH-8.zip","AOH-8.zip")</f>
        <v>AOH-8.zip</v>
      </c>
      <c r="D134" s="2" t="s">
        <v>132</v>
      </c>
      <c r="E134" s="10" t="n">
        <v>45194</v>
      </c>
      <c r="F134" s="2" t="s">
        <v>42</v>
      </c>
      <c r="G134" s="8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134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34" s="1" t="s">
        <v>221</v>
      </c>
      <c r="J134" s="2" t="s">
        <v>248</v>
      </c>
      <c r="K134" s="2" t="n">
        <v>162309</v>
      </c>
      <c r="L134" s="1" t="n">
        <v>2560</v>
      </c>
      <c r="M134" s="1" t="n">
        <v>3300</v>
      </c>
    </row>
    <row r="135" customFormat="false" ht="18.7" hidden="false" customHeight="true" outlineLevel="0" collapsed="false">
      <c r="A135" s="1" t="n">
        <v>134</v>
      </c>
      <c r="B135" s="8" t="str">
        <f aca="false">HYPERLINK("https://mncourtfraud.com/file/27-CR-21-13526.pdf","27-CR-21-13526")</f>
        <v>27-CR-21-13526</v>
      </c>
      <c r="C135" s="9" t="str">
        <f aca="false">HYPERLINK("https://mncourtfraud.com/file/AOH-8.zip","AOH-8.zip")</f>
        <v>AOH-8.zip</v>
      </c>
      <c r="D135" s="2" t="s">
        <v>132</v>
      </c>
      <c r="E135" s="10" t="n">
        <v>45194</v>
      </c>
      <c r="F135" s="2" t="s">
        <v>42</v>
      </c>
      <c r="G135" s="8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135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35" s="1" t="s">
        <v>221</v>
      </c>
      <c r="J135" s="2" t="s">
        <v>248</v>
      </c>
      <c r="K135" s="2" t="n">
        <v>162309</v>
      </c>
      <c r="L135" s="1" t="n">
        <v>2560</v>
      </c>
      <c r="M135" s="1" t="n">
        <v>3300</v>
      </c>
    </row>
    <row r="136" customFormat="false" ht="18.7" hidden="false" customHeight="true" outlineLevel="0" collapsed="false">
      <c r="A136" s="1" t="n">
        <v>135</v>
      </c>
      <c r="B136" s="8" t="str">
        <f aca="false">HYPERLINK("https://mncourtfraud.com/file/27-CR-21-14266.pdf","27-CR-21-14266")</f>
        <v>27-CR-21-14266</v>
      </c>
      <c r="C136" s="9" t="str">
        <f aca="false">HYPERLINK("https://mncourtfraud.com/file/AOH-8.zip","AOH-8.zip")</f>
        <v>AOH-8.zip</v>
      </c>
      <c r="D136" s="2" t="s">
        <v>132</v>
      </c>
      <c r="E136" s="10" t="n">
        <v>45194</v>
      </c>
      <c r="F136" s="2" t="s">
        <v>42</v>
      </c>
      <c r="G136" s="8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136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36" s="1" t="s">
        <v>221</v>
      </c>
      <c r="J136" s="2" t="s">
        <v>248</v>
      </c>
      <c r="K136" s="2" t="n">
        <v>162309</v>
      </c>
      <c r="L136" s="1" t="n">
        <v>2560</v>
      </c>
      <c r="M136" s="1" t="n">
        <v>3300</v>
      </c>
    </row>
    <row r="137" customFormat="false" ht="18.7" hidden="false" customHeight="true" outlineLevel="0" collapsed="false">
      <c r="A137" s="1" t="n">
        <v>136</v>
      </c>
      <c r="B137" s="8" t="str">
        <f aca="false">HYPERLINK("https://mncourtfraud.com/file/27-CR-21-17656.pdf","27-CR-21-17656")</f>
        <v>27-CR-21-17656</v>
      </c>
      <c r="C137" s="9" t="str">
        <f aca="false">HYPERLINK("https://mncourtfraud.com/file/AOH-8.zip","AOH-8.zip")</f>
        <v>AOH-8.zip</v>
      </c>
      <c r="D137" s="2" t="s">
        <v>132</v>
      </c>
      <c r="E137" s="10" t="n">
        <v>45194</v>
      </c>
      <c r="F137" s="2" t="s">
        <v>42</v>
      </c>
      <c r="G137" s="8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137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37" s="1" t="s">
        <v>221</v>
      </c>
      <c r="J137" s="2" t="s">
        <v>248</v>
      </c>
      <c r="K137" s="2" t="n">
        <v>162309</v>
      </c>
      <c r="L137" s="1" t="n">
        <v>2560</v>
      </c>
      <c r="M137" s="1" t="n">
        <v>3300</v>
      </c>
    </row>
    <row r="138" customFormat="false" ht="18.7" hidden="false" customHeight="true" outlineLevel="0" collapsed="false">
      <c r="A138" s="1" t="n">
        <v>137</v>
      </c>
      <c r="B138" s="8" t="str">
        <f aca="false">HYPERLINK("https://mncourtfraud.com/file/27-CR-21-21707.pdf","27-CR-21-21707")</f>
        <v>27-CR-21-21707</v>
      </c>
      <c r="C138" s="9" t="str">
        <f aca="false">HYPERLINK("https://mncourtfraud.com/file/AOH-8.zip","AOH-8.zip")</f>
        <v>AOH-8.zip</v>
      </c>
      <c r="D138" s="2" t="s">
        <v>132</v>
      </c>
      <c r="E138" s="10" t="n">
        <v>45194</v>
      </c>
      <c r="F138" s="2" t="s">
        <v>42</v>
      </c>
      <c r="G138" s="8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138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38" s="1" t="s">
        <v>221</v>
      </c>
      <c r="J138" s="2" t="s">
        <v>248</v>
      </c>
      <c r="K138" s="2" t="n">
        <v>162309</v>
      </c>
      <c r="L138" s="1" t="n">
        <v>2560</v>
      </c>
      <c r="M138" s="1" t="n">
        <v>3300</v>
      </c>
    </row>
    <row r="139" customFormat="false" ht="18.7" hidden="false" customHeight="true" outlineLevel="0" collapsed="false">
      <c r="A139" s="1" t="n">
        <v>138</v>
      </c>
      <c r="B139" s="8" t="str">
        <f aca="false">HYPERLINK("https://mncourtfraud.com/file/27-CR-21-21833.pdf","27-CR-21-21833")</f>
        <v>27-CR-21-21833</v>
      </c>
      <c r="C139" s="9" t="str">
        <f aca="false">HYPERLINK("https://mncourtfraud.com/file/AOH-8.zip","AOH-8.zip")</f>
        <v>AOH-8.zip</v>
      </c>
      <c r="D139" s="2" t="s">
        <v>132</v>
      </c>
      <c r="E139" s="10" t="n">
        <v>45194</v>
      </c>
      <c r="F139" s="2" t="s">
        <v>42</v>
      </c>
      <c r="G139" s="8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139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39" s="1" t="s">
        <v>221</v>
      </c>
      <c r="J139" s="2" t="s">
        <v>248</v>
      </c>
      <c r="K139" s="2" t="n">
        <v>162309</v>
      </c>
      <c r="L139" s="1" t="n">
        <v>2560</v>
      </c>
      <c r="M139" s="1" t="n">
        <v>3300</v>
      </c>
    </row>
    <row r="140" customFormat="false" ht="18.7" hidden="false" customHeight="true" outlineLevel="0" collapsed="false">
      <c r="A140" s="1" t="n">
        <v>139</v>
      </c>
      <c r="B140" s="8" t="str">
        <f aca="false">HYPERLINK("https://mncourtfraud.com/file/27-CR-21-22737.pdf","27-CR-21-22737")</f>
        <v>27-CR-21-22737</v>
      </c>
      <c r="C140" s="9" t="str">
        <f aca="false">HYPERLINK("https://mncourtfraud.com/file/AOH-8.zip","AOH-8.zip")</f>
        <v>AOH-8.zip</v>
      </c>
      <c r="D140" s="2" t="s">
        <v>132</v>
      </c>
      <c r="E140" s="10" t="n">
        <v>45194</v>
      </c>
      <c r="F140" s="2" t="s">
        <v>42</v>
      </c>
      <c r="G140" s="8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140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0" s="1" t="s">
        <v>221</v>
      </c>
      <c r="J140" s="2" t="s">
        <v>248</v>
      </c>
      <c r="K140" s="2" t="n">
        <v>162309</v>
      </c>
      <c r="L140" s="1" t="n">
        <v>2560</v>
      </c>
      <c r="M140" s="1" t="n">
        <v>3300</v>
      </c>
    </row>
    <row r="141" customFormat="false" ht="18.7" hidden="false" customHeight="true" outlineLevel="0" collapsed="false">
      <c r="A141" s="1" t="n">
        <v>140</v>
      </c>
      <c r="B141" s="8" t="str">
        <f aca="false">HYPERLINK("https://mncourtfraud.com/file/27-CR-22-1664.pdf","27-CR-22-1664")</f>
        <v>27-CR-22-1664</v>
      </c>
      <c r="C141" s="9" t="str">
        <f aca="false">HYPERLINK("https://mncourtfraud.com/file/AOH-8.zip","AOH-8.zip")</f>
        <v>AOH-8.zip</v>
      </c>
      <c r="D141" s="2" t="s">
        <v>132</v>
      </c>
      <c r="E141" s="10" t="n">
        <v>45194</v>
      </c>
      <c r="F141" s="2" t="s">
        <v>42</v>
      </c>
      <c r="G141" s="8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141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1" s="1" t="s">
        <v>221</v>
      </c>
      <c r="J141" s="2" t="s">
        <v>248</v>
      </c>
      <c r="K141" s="2" t="n">
        <v>162309</v>
      </c>
      <c r="L141" s="1" t="n">
        <v>2560</v>
      </c>
      <c r="M141" s="1" t="n">
        <v>3300</v>
      </c>
    </row>
    <row r="142" customFormat="false" ht="18.7" hidden="false" customHeight="true" outlineLevel="0" collapsed="false">
      <c r="A142" s="1" t="n">
        <v>141</v>
      </c>
      <c r="B142" s="8" t="str">
        <f aca="false">HYPERLINK("https://mncourtfraud.com/file/27-CR-22-2444.pdf","27-CR-22-2444")</f>
        <v>27-CR-22-2444</v>
      </c>
      <c r="C142" s="9" t="str">
        <f aca="false">HYPERLINK("https://mncourtfraud.com/file/AOH-8.zip","AOH-8.zip")</f>
        <v>AOH-8.zip</v>
      </c>
      <c r="D142" s="2" t="s">
        <v>132</v>
      </c>
      <c r="E142" s="10" t="n">
        <v>45194</v>
      </c>
      <c r="F142" s="2" t="s">
        <v>42</v>
      </c>
      <c r="G142" s="8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142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2" s="1" t="s">
        <v>221</v>
      </c>
      <c r="J142" s="2" t="s">
        <v>248</v>
      </c>
      <c r="K142" s="2" t="n">
        <v>162309</v>
      </c>
      <c r="L142" s="1" t="n">
        <v>2560</v>
      </c>
      <c r="M142" s="1" t="n">
        <v>3300</v>
      </c>
    </row>
    <row r="143" customFormat="false" ht="18.7" hidden="false" customHeight="true" outlineLevel="0" collapsed="false">
      <c r="A143" s="1" t="n">
        <v>142</v>
      </c>
      <c r="B143" s="8" t="str">
        <f aca="false">HYPERLINK("https://mncourtfraud.com/file/27-CR-22-6512.pdf","27-CR-22-6512")</f>
        <v>27-CR-22-6512</v>
      </c>
      <c r="C143" s="9" t="str">
        <f aca="false">HYPERLINK("https://mncourtfraud.com/file/AOH-8.zip","AOH-8.zip")</f>
        <v>AOH-8.zip</v>
      </c>
      <c r="D143" s="2" t="s">
        <v>132</v>
      </c>
      <c r="E143" s="10" t="n">
        <v>45194</v>
      </c>
      <c r="F143" s="2" t="s">
        <v>42</v>
      </c>
      <c r="G143" s="8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143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3" s="1" t="s">
        <v>221</v>
      </c>
      <c r="J143" s="2" t="s">
        <v>248</v>
      </c>
      <c r="K143" s="2" t="n">
        <v>162309</v>
      </c>
      <c r="L143" s="1" t="n">
        <v>2560</v>
      </c>
      <c r="M143" s="1" t="n">
        <v>3300</v>
      </c>
    </row>
    <row r="144" customFormat="false" ht="18.7" hidden="false" customHeight="true" outlineLevel="0" collapsed="false">
      <c r="A144" s="1" t="n">
        <v>143</v>
      </c>
      <c r="B144" s="8" t="str">
        <f aca="false">HYPERLINK("https://mncourtfraud.com/file/27-CR-22-6895.pdf","27-CR-22-6895")</f>
        <v>27-CR-22-6895</v>
      </c>
      <c r="C144" s="9" t="str">
        <f aca="false">HYPERLINK("https://mncourtfraud.com/file/AOH-8.zip","AOH-8.zip")</f>
        <v>AOH-8.zip</v>
      </c>
      <c r="D144" s="2" t="s">
        <v>132</v>
      </c>
      <c r="E144" s="10" t="n">
        <v>45194</v>
      </c>
      <c r="F144" s="2" t="s">
        <v>42</v>
      </c>
      <c r="G144" s="8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144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4" s="1" t="s">
        <v>221</v>
      </c>
      <c r="J144" s="2" t="s">
        <v>248</v>
      </c>
      <c r="K144" s="2" t="n">
        <v>162309</v>
      </c>
      <c r="L144" s="1" t="n">
        <v>2560</v>
      </c>
      <c r="M144" s="1" t="n">
        <v>3300</v>
      </c>
    </row>
    <row r="145" customFormat="false" ht="18.7" hidden="false" customHeight="true" outlineLevel="0" collapsed="false">
      <c r="A145" s="1" t="n">
        <v>144</v>
      </c>
      <c r="B145" s="8" t="str">
        <f aca="false">HYPERLINK("https://mncourtfraud.com/file/27-CR-22-7520.pdf","27-CR-22-7520")</f>
        <v>27-CR-22-7520</v>
      </c>
      <c r="C145" s="9" t="str">
        <f aca="false">HYPERLINK("https://mncourtfraud.com/file/AOH-8.zip","AOH-8.zip")</f>
        <v>AOH-8.zip</v>
      </c>
      <c r="D145" s="2" t="s">
        <v>132</v>
      </c>
      <c r="E145" s="10" t="n">
        <v>45194</v>
      </c>
      <c r="F145" s="2" t="s">
        <v>42</v>
      </c>
      <c r="G145" s="8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145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5" s="1" t="s">
        <v>221</v>
      </c>
      <c r="J145" s="2" t="s">
        <v>248</v>
      </c>
      <c r="K145" s="2" t="n">
        <v>162309</v>
      </c>
      <c r="L145" s="1" t="n">
        <v>2560</v>
      </c>
      <c r="M145" s="1" t="n">
        <v>3300</v>
      </c>
    </row>
    <row r="146" customFormat="false" ht="18.7" hidden="false" customHeight="true" outlineLevel="0" collapsed="false">
      <c r="A146" s="1" t="n">
        <v>145</v>
      </c>
      <c r="B146" s="8" t="str">
        <f aca="false">HYPERLINK("https://mncourtfraud.com/file/27-CR-22-8226.pdf","27-CR-22-8226")</f>
        <v>27-CR-22-8226</v>
      </c>
      <c r="C146" s="9" t="str">
        <f aca="false">HYPERLINK("https://mncourtfraud.com/file/AOH-8.zip","AOH-8.zip")</f>
        <v>AOH-8.zip</v>
      </c>
      <c r="D146" s="2" t="s">
        <v>132</v>
      </c>
      <c r="E146" s="10" t="n">
        <v>45194</v>
      </c>
      <c r="F146" s="2" t="s">
        <v>42</v>
      </c>
      <c r="G146" s="8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146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6" s="1" t="s">
        <v>221</v>
      </c>
      <c r="J146" s="2" t="s">
        <v>248</v>
      </c>
      <c r="K146" s="2" t="n">
        <v>162309</v>
      </c>
      <c r="L146" s="1" t="n">
        <v>2560</v>
      </c>
      <c r="M146" s="1" t="n">
        <v>3300</v>
      </c>
    </row>
    <row r="147" customFormat="false" ht="18.7" hidden="false" customHeight="true" outlineLevel="0" collapsed="false">
      <c r="A147" s="1" t="n">
        <v>146</v>
      </c>
      <c r="B147" s="8" t="str">
        <f aca="false">HYPERLINK("https://mncourtfraud.com/file/27-CR-22-14239.pdf","27-CR-22-14239")</f>
        <v>27-CR-22-14239</v>
      </c>
      <c r="C147" s="9" t="str">
        <f aca="false">HYPERLINK("https://mncourtfraud.com/file/AOH-8.zip","AOH-8.zip")</f>
        <v>AOH-8.zip</v>
      </c>
      <c r="D147" s="2" t="s">
        <v>132</v>
      </c>
      <c r="E147" s="10" t="n">
        <v>45194</v>
      </c>
      <c r="F147" s="2" t="s">
        <v>42</v>
      </c>
      <c r="G147" s="8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147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7" s="1" t="s">
        <v>221</v>
      </c>
      <c r="J147" s="2" t="s">
        <v>248</v>
      </c>
      <c r="K147" s="2" t="n">
        <v>162309</v>
      </c>
      <c r="L147" s="1" t="n">
        <v>2560</v>
      </c>
      <c r="M147" s="1" t="n">
        <v>3300</v>
      </c>
    </row>
    <row r="148" customFormat="false" ht="18.7" hidden="false" customHeight="true" outlineLevel="0" collapsed="false">
      <c r="A148" s="1" t="n">
        <v>147</v>
      </c>
      <c r="B148" s="8" t="str">
        <f aca="false">HYPERLINK("https://mncourtfraud.com/file/27-CR-22-18472.pdf","27-CR-22-18472")</f>
        <v>27-CR-22-18472</v>
      </c>
      <c r="C148" s="9" t="str">
        <f aca="false">HYPERLINK("https://mncourtfraud.com/file/AOH-8.zip","AOH-8.zip")</f>
        <v>AOH-8.zip</v>
      </c>
      <c r="D148" s="2" t="s">
        <v>132</v>
      </c>
      <c r="E148" s="10" t="n">
        <v>45194</v>
      </c>
      <c r="F148" s="2" t="s">
        <v>42</v>
      </c>
      <c r="G148" s="8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148" s="8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48" s="1" t="s">
        <v>221</v>
      </c>
      <c r="J148" s="2" t="s">
        <v>248</v>
      </c>
      <c r="K148" s="2" t="n">
        <v>162309</v>
      </c>
      <c r="L148" s="1" t="n">
        <v>2560</v>
      </c>
      <c r="M148" s="1" t="n">
        <v>3300</v>
      </c>
    </row>
    <row r="149" customFormat="false" ht="18.7" hidden="false" customHeight="true" outlineLevel="0" collapsed="false">
      <c r="A149" s="1" t="n">
        <v>148</v>
      </c>
      <c r="B149" s="8"/>
      <c r="E149" s="10"/>
      <c r="G149" s="8"/>
      <c r="H149" s="8"/>
    </row>
    <row r="150" customFormat="false" ht="18.7" hidden="false" customHeight="true" outlineLevel="0" collapsed="false">
      <c r="A150" s="1" t="n">
        <v>149</v>
      </c>
      <c r="B150" s="8" t="str">
        <f aca="false">HYPERLINK("https://mncourtfraud.com/file/27-CR-20-25524.pdf","27-CR-20-25524")</f>
        <v>27-CR-20-25524</v>
      </c>
      <c r="C150" s="9" t="str">
        <f aca="false">HYPERLINK("https://mncourtfraud.com/file/MBH-32.zip","MBH-32.zip")</f>
        <v>MBH-32.zip</v>
      </c>
      <c r="D150" s="2" t="s">
        <v>17</v>
      </c>
      <c r="E150" s="10" t="n">
        <v>45412</v>
      </c>
      <c r="F150" s="2" t="s">
        <v>72</v>
      </c>
      <c r="G150" s="8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150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0" s="1" t="s">
        <v>221</v>
      </c>
      <c r="J150" s="2" t="s">
        <v>247</v>
      </c>
      <c r="K150" s="2" t="n">
        <v>195018</v>
      </c>
      <c r="L150" s="1" t="n">
        <v>2560</v>
      </c>
      <c r="M150" s="1" t="n">
        <v>3300</v>
      </c>
    </row>
    <row r="151" customFormat="false" ht="18.7" hidden="false" customHeight="true" outlineLevel="0" collapsed="false">
      <c r="A151" s="1" t="n">
        <v>150</v>
      </c>
      <c r="B151" s="8" t="str">
        <f aca="false">HYPERLINK("https://mncourtfraud.com/file/27-CR-21-12714.pdf","27-CR-21-12714")</f>
        <v>27-CR-21-12714</v>
      </c>
      <c r="C151" s="9" t="str">
        <f aca="false">HYPERLINK("https://mncourtfraud.com/file/MBH-32.zip","MBH-32.zip")</f>
        <v>MBH-32.zip</v>
      </c>
      <c r="D151" s="2" t="s">
        <v>17</v>
      </c>
      <c r="E151" s="10" t="n">
        <v>45412</v>
      </c>
      <c r="F151" s="2" t="s">
        <v>72</v>
      </c>
      <c r="G151" s="8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151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1" s="1" t="s">
        <v>221</v>
      </c>
      <c r="J151" s="2" t="s">
        <v>247</v>
      </c>
      <c r="K151" s="2" t="n">
        <v>195018</v>
      </c>
      <c r="L151" s="1" t="n">
        <v>2560</v>
      </c>
      <c r="M151" s="1" t="n">
        <v>3300</v>
      </c>
    </row>
    <row r="152" customFormat="false" ht="18.7" hidden="false" customHeight="true" outlineLevel="0" collapsed="false">
      <c r="A152" s="1" t="n">
        <v>151</v>
      </c>
      <c r="B152" s="8" t="str">
        <f aca="false">HYPERLINK("https://mncourtfraud.com/file/27-CR-21-12749.pdf","27-CR-21-12749")</f>
        <v>27-CR-21-12749</v>
      </c>
      <c r="C152" s="9" t="str">
        <f aca="false">HYPERLINK("https://mncourtfraud.com/file/MBH-32.zip","MBH-32.zip")</f>
        <v>MBH-32.zip</v>
      </c>
      <c r="D152" s="2" t="s">
        <v>17</v>
      </c>
      <c r="E152" s="10" t="n">
        <v>45412</v>
      </c>
      <c r="F152" s="2" t="s">
        <v>72</v>
      </c>
      <c r="G152" s="8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52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2" s="1" t="s">
        <v>221</v>
      </c>
      <c r="J152" s="2" t="s">
        <v>247</v>
      </c>
      <c r="K152" s="2" t="n">
        <v>195018</v>
      </c>
      <c r="L152" s="1" t="n">
        <v>2560</v>
      </c>
      <c r="M152" s="1" t="n">
        <v>3300</v>
      </c>
    </row>
    <row r="153" customFormat="false" ht="18.7" hidden="false" customHeight="true" outlineLevel="0" collapsed="false">
      <c r="A153" s="1" t="n">
        <v>152</v>
      </c>
      <c r="B153" s="8" t="str">
        <f aca="false">HYPERLINK("https://mncourtfraud.com/file/27-CR-21-12762.pdf","27-CR-21-12762")</f>
        <v>27-CR-21-12762</v>
      </c>
      <c r="C153" s="9" t="str">
        <f aca="false">HYPERLINK("https://mncourtfraud.com/file/MBH-32.zip","MBH-32.zip")</f>
        <v>MBH-32.zip</v>
      </c>
      <c r="D153" s="2" t="s">
        <v>17</v>
      </c>
      <c r="E153" s="10" t="n">
        <v>45412</v>
      </c>
      <c r="F153" s="2" t="s">
        <v>72</v>
      </c>
      <c r="G153" s="8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53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3" s="1" t="s">
        <v>221</v>
      </c>
      <c r="J153" s="2" t="s">
        <v>247</v>
      </c>
      <c r="K153" s="2" t="n">
        <v>195018</v>
      </c>
      <c r="L153" s="1" t="n">
        <v>2560</v>
      </c>
      <c r="M153" s="1" t="n">
        <v>3300</v>
      </c>
    </row>
    <row r="154" customFormat="false" ht="18.7" hidden="false" customHeight="true" outlineLevel="0" collapsed="false">
      <c r="A154" s="1" t="n">
        <v>153</v>
      </c>
      <c r="B154" s="8" t="str">
        <f aca="false">HYPERLINK("https://mncourtfraud.com/file/27-CR-21-12947.pdf","27-CR-21-12947")</f>
        <v>27-CR-21-12947</v>
      </c>
      <c r="C154" s="9" t="str">
        <f aca="false">HYPERLINK("https://mncourtfraud.com/file/MBH-32.zip","MBH-32.zip")</f>
        <v>MBH-32.zip</v>
      </c>
      <c r="D154" s="2" t="s">
        <v>17</v>
      </c>
      <c r="E154" s="10" t="n">
        <v>45412</v>
      </c>
      <c r="F154" s="2" t="s">
        <v>72</v>
      </c>
      <c r="G154" s="8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54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4" s="1" t="s">
        <v>221</v>
      </c>
      <c r="J154" s="2" t="s">
        <v>247</v>
      </c>
      <c r="K154" s="2" t="n">
        <v>195018</v>
      </c>
      <c r="L154" s="1" t="n">
        <v>2560</v>
      </c>
      <c r="M154" s="1" t="n">
        <v>3300</v>
      </c>
    </row>
    <row r="155" customFormat="false" ht="18.7" hidden="false" customHeight="true" outlineLevel="0" collapsed="false">
      <c r="A155" s="1" t="n">
        <v>154</v>
      </c>
      <c r="B155" s="8" t="str">
        <f aca="false">HYPERLINK("https://mncourtfraud.com/file/27-CR-21-13144.pdf","27-CR-21-13144")</f>
        <v>27-CR-21-13144</v>
      </c>
      <c r="C155" s="9" t="str">
        <f aca="false">HYPERLINK("https://mncourtfraud.com/file/MBH-32.zip","MBH-32.zip")</f>
        <v>MBH-32.zip</v>
      </c>
      <c r="D155" s="2" t="s">
        <v>17</v>
      </c>
      <c r="E155" s="10" t="n">
        <v>45412</v>
      </c>
      <c r="F155" s="2" t="s">
        <v>72</v>
      </c>
      <c r="G155" s="8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55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5" s="1" t="s">
        <v>221</v>
      </c>
      <c r="J155" s="2" t="s">
        <v>247</v>
      </c>
      <c r="K155" s="2" t="n">
        <v>195018</v>
      </c>
      <c r="L155" s="1" t="n">
        <v>2560</v>
      </c>
      <c r="M155" s="1" t="n">
        <v>3300</v>
      </c>
    </row>
    <row r="156" customFormat="false" ht="18.7" hidden="false" customHeight="true" outlineLevel="0" collapsed="false">
      <c r="A156" s="1" t="n">
        <v>155</v>
      </c>
      <c r="B156" s="8" t="str">
        <f aca="false">HYPERLINK("https://mncourtfraud.com/file/27-CR-21-13146.pdf","27-CR-21-13146")</f>
        <v>27-CR-21-13146</v>
      </c>
      <c r="C156" s="9" t="str">
        <f aca="false">HYPERLINK("https://mncourtfraud.com/file/MBH-32.zip","MBH-32.zip")</f>
        <v>MBH-32.zip</v>
      </c>
      <c r="D156" s="2" t="s">
        <v>17</v>
      </c>
      <c r="E156" s="10" t="n">
        <v>45412</v>
      </c>
      <c r="F156" s="2" t="s">
        <v>72</v>
      </c>
      <c r="G156" s="8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156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6" s="1" t="s">
        <v>221</v>
      </c>
      <c r="J156" s="2" t="s">
        <v>247</v>
      </c>
      <c r="K156" s="2" t="n">
        <v>195018</v>
      </c>
      <c r="L156" s="1" t="n">
        <v>2560</v>
      </c>
      <c r="M156" s="1" t="n">
        <v>3300</v>
      </c>
    </row>
    <row r="157" customFormat="false" ht="18.7" hidden="false" customHeight="true" outlineLevel="0" collapsed="false">
      <c r="A157" s="1" t="n">
        <v>156</v>
      </c>
      <c r="B157" s="8" t="str">
        <f aca="false">HYPERLINK("https://mncourtfraud.com/file/27-CR-21-13147.pdf","27-CR-21-13147")</f>
        <v>27-CR-21-13147</v>
      </c>
      <c r="C157" s="9" t="str">
        <f aca="false">HYPERLINK("https://mncourtfraud.com/file/MBH-32.zip","MBH-32.zip")</f>
        <v>MBH-32.zip</v>
      </c>
      <c r="D157" s="2" t="s">
        <v>17</v>
      </c>
      <c r="E157" s="10" t="n">
        <v>45412</v>
      </c>
      <c r="F157" s="2" t="s">
        <v>72</v>
      </c>
      <c r="G157" s="8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157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7" s="1" t="s">
        <v>221</v>
      </c>
      <c r="J157" s="2" t="s">
        <v>247</v>
      </c>
      <c r="K157" s="2" t="n">
        <v>195018</v>
      </c>
      <c r="L157" s="1" t="n">
        <v>2560</v>
      </c>
      <c r="M157" s="1" t="n">
        <v>3300</v>
      </c>
    </row>
    <row r="158" customFormat="false" ht="18.7" hidden="false" customHeight="true" outlineLevel="0" collapsed="false">
      <c r="A158" s="1" t="n">
        <v>157</v>
      </c>
      <c r="B158" s="8" t="str">
        <f aca="false">HYPERLINK("https://mncourtfraud.com/file/27-CR-21-13150.pdf","27-CR-21-13150")</f>
        <v>27-CR-21-13150</v>
      </c>
      <c r="C158" s="9" t="str">
        <f aca="false">HYPERLINK("https://mncourtfraud.com/file/MBH-32.zip","MBH-32.zip")</f>
        <v>MBH-32.zip</v>
      </c>
      <c r="D158" s="2" t="s">
        <v>17</v>
      </c>
      <c r="E158" s="10" t="n">
        <v>45412</v>
      </c>
      <c r="F158" s="2" t="s">
        <v>72</v>
      </c>
      <c r="G158" s="8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158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8" s="1" t="s">
        <v>221</v>
      </c>
      <c r="J158" s="2" t="s">
        <v>247</v>
      </c>
      <c r="K158" s="2" t="n">
        <v>195018</v>
      </c>
      <c r="L158" s="1" t="n">
        <v>2560</v>
      </c>
      <c r="M158" s="1" t="n">
        <v>3300</v>
      </c>
    </row>
    <row r="159" customFormat="false" ht="18.7" hidden="false" customHeight="true" outlineLevel="0" collapsed="false">
      <c r="A159" s="1" t="n">
        <v>158</v>
      </c>
      <c r="B159" s="8" t="str">
        <f aca="false">HYPERLINK("https://mncourtfraud.com/file/27-CR-21-23724.pdf","27-CR-21-23724")</f>
        <v>27-CR-21-23724</v>
      </c>
      <c r="C159" s="9" t="str">
        <f aca="false">HYPERLINK("https://mncourtfraud.com/file/MBH-32.zip","MBH-32.zip")</f>
        <v>MBH-32.zip</v>
      </c>
      <c r="D159" s="2" t="s">
        <v>17</v>
      </c>
      <c r="E159" s="10" t="n">
        <v>45412</v>
      </c>
      <c r="F159" s="2" t="s">
        <v>72</v>
      </c>
      <c r="G159" s="8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159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9" s="1" t="s">
        <v>221</v>
      </c>
      <c r="J159" s="2" t="s">
        <v>247</v>
      </c>
      <c r="K159" s="2" t="n">
        <v>195018</v>
      </c>
      <c r="L159" s="1" t="n">
        <v>2560</v>
      </c>
      <c r="M159" s="1" t="n">
        <v>3300</v>
      </c>
    </row>
    <row r="160" customFormat="false" ht="18.7" hidden="false" customHeight="true" outlineLevel="0" collapsed="false">
      <c r="A160" s="1" t="n">
        <v>159</v>
      </c>
      <c r="B160" s="8" t="str">
        <f aca="false">HYPERLINK("https://mncourtfraud.com/file/27-CR-22-8126.pdf","27-CR-22-8126")</f>
        <v>27-CR-22-8126</v>
      </c>
      <c r="C160" s="9" t="str">
        <f aca="false">HYPERLINK("https://mncourtfraud.com/file/MBH-32.zip","MBH-32.zip")</f>
        <v>MBH-32.zip</v>
      </c>
      <c r="D160" s="2" t="s">
        <v>17</v>
      </c>
      <c r="E160" s="10" t="n">
        <v>45412</v>
      </c>
      <c r="F160" s="2" t="s">
        <v>72</v>
      </c>
      <c r="G160" s="8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160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0" s="1" t="s">
        <v>221</v>
      </c>
      <c r="J160" s="2" t="s">
        <v>247</v>
      </c>
      <c r="K160" s="2" t="n">
        <v>195018</v>
      </c>
      <c r="L160" s="1" t="n">
        <v>2560</v>
      </c>
      <c r="M160" s="1" t="n">
        <v>3300</v>
      </c>
    </row>
    <row r="161" customFormat="false" ht="18.7" hidden="false" customHeight="true" outlineLevel="0" collapsed="false">
      <c r="A161" s="1" t="n">
        <v>160</v>
      </c>
      <c r="B161" s="8" t="str">
        <f aca="false">HYPERLINK("https://mncourtfraud.com/file/27-CR-22-8378.pdf","27-CR-22-8378")</f>
        <v>27-CR-22-8378</v>
      </c>
      <c r="C161" s="9" t="str">
        <f aca="false">HYPERLINK("https://mncourtfraud.com/file/MBH-32.zip","MBH-32.zip")</f>
        <v>MBH-32.zip</v>
      </c>
      <c r="D161" s="2" t="s">
        <v>17</v>
      </c>
      <c r="E161" s="10" t="n">
        <v>45412</v>
      </c>
      <c r="F161" s="2" t="s">
        <v>72</v>
      </c>
      <c r="G161" s="8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161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1" s="1" t="s">
        <v>221</v>
      </c>
      <c r="J161" s="2" t="s">
        <v>247</v>
      </c>
      <c r="K161" s="2" t="n">
        <v>195018</v>
      </c>
      <c r="L161" s="1" t="n">
        <v>2560</v>
      </c>
      <c r="M161" s="1" t="n">
        <v>3300</v>
      </c>
    </row>
    <row r="162" customFormat="false" ht="18.7" hidden="false" customHeight="true" outlineLevel="0" collapsed="false">
      <c r="A162" s="1" t="n">
        <v>161</v>
      </c>
      <c r="B162" s="8" t="str">
        <f aca="false">HYPERLINK("https://mncourtfraud.com/file/27-CR-22-11847.pdf","27-CR-22-11847")</f>
        <v>27-CR-22-11847</v>
      </c>
      <c r="C162" s="9" t="str">
        <f aca="false">HYPERLINK("https://mncourtfraud.com/file/MBH-32.zip","MBH-32.zip")</f>
        <v>MBH-32.zip</v>
      </c>
      <c r="D162" s="2" t="s">
        <v>17</v>
      </c>
      <c r="E162" s="10" t="n">
        <v>45412</v>
      </c>
      <c r="F162" s="2" t="s">
        <v>72</v>
      </c>
      <c r="G162" s="8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162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2" s="1" t="s">
        <v>221</v>
      </c>
      <c r="J162" s="2" t="s">
        <v>247</v>
      </c>
      <c r="K162" s="2" t="n">
        <v>195018</v>
      </c>
      <c r="L162" s="1" t="n">
        <v>2560</v>
      </c>
      <c r="M162" s="1" t="n">
        <v>3300</v>
      </c>
    </row>
    <row r="163" customFormat="false" ht="18.7" hidden="false" customHeight="true" outlineLevel="0" collapsed="false">
      <c r="A163" s="1" t="n">
        <v>162</v>
      </c>
      <c r="B163" s="8" t="str">
        <f aca="false">HYPERLINK("https://mncourtfraud.com/file/27-CR-22-25069.pdf","27-CR-22-25069")</f>
        <v>27-CR-22-25069</v>
      </c>
      <c r="C163" s="9" t="str">
        <f aca="false">HYPERLINK("https://mncourtfraud.com/file/MBH-32.zip","MBH-32.zip")</f>
        <v>MBH-32.zip</v>
      </c>
      <c r="D163" s="2" t="s">
        <v>17</v>
      </c>
      <c r="E163" s="10" t="n">
        <v>45412</v>
      </c>
      <c r="F163" s="2" t="s">
        <v>72</v>
      </c>
      <c r="G163" s="8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163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3" s="1" t="s">
        <v>221</v>
      </c>
      <c r="J163" s="2" t="s">
        <v>247</v>
      </c>
      <c r="K163" s="2" t="n">
        <v>195018</v>
      </c>
      <c r="L163" s="1" t="n">
        <v>2560</v>
      </c>
      <c r="M163" s="1" t="n">
        <v>3300</v>
      </c>
    </row>
    <row r="164" customFormat="false" ht="18.7" hidden="false" customHeight="true" outlineLevel="0" collapsed="false">
      <c r="A164" s="1" t="n">
        <v>163</v>
      </c>
      <c r="B164" s="8" t="str">
        <f aca="false">HYPERLINK("https://mncourtfraud.com/file/27-CR-23-1583.pdf","27-CR-23-1583")</f>
        <v>27-CR-23-1583</v>
      </c>
      <c r="C164" s="9" t="str">
        <f aca="false">HYPERLINK("https://mncourtfraud.com/file/MBH-32.zip","MBH-32.zip")</f>
        <v>MBH-32.zip</v>
      </c>
      <c r="D164" s="2" t="s">
        <v>17</v>
      </c>
      <c r="E164" s="10" t="n">
        <v>45412</v>
      </c>
      <c r="F164" s="2" t="s">
        <v>72</v>
      </c>
      <c r="G164" s="8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164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4" s="1" t="s">
        <v>221</v>
      </c>
      <c r="J164" s="2" t="s">
        <v>247</v>
      </c>
      <c r="K164" s="2" t="n">
        <v>195018</v>
      </c>
      <c r="L164" s="1" t="n">
        <v>2560</v>
      </c>
      <c r="M164" s="1" t="n">
        <v>3300</v>
      </c>
    </row>
    <row r="165" customFormat="false" ht="18.7" hidden="false" customHeight="true" outlineLevel="0" collapsed="false">
      <c r="A165" s="1" t="n">
        <v>164</v>
      </c>
      <c r="B165" s="8" t="str">
        <f aca="false">HYPERLINK("https://mncourtfraud.com/file/27-CR-23-4900.pdf","27-CR-23-4900")</f>
        <v>27-CR-23-4900</v>
      </c>
      <c r="C165" s="9" t="str">
        <f aca="false">HYPERLINK("https://mncourtfraud.com/file/MBH-32.zip","MBH-32.zip")</f>
        <v>MBH-32.zip</v>
      </c>
      <c r="D165" s="2" t="s">
        <v>17</v>
      </c>
      <c r="E165" s="10" t="n">
        <v>45412</v>
      </c>
      <c r="F165" s="2" t="s">
        <v>72</v>
      </c>
      <c r="G165" s="8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165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5" s="1" t="s">
        <v>221</v>
      </c>
      <c r="J165" s="2" t="s">
        <v>247</v>
      </c>
      <c r="K165" s="2" t="n">
        <v>195018</v>
      </c>
      <c r="L165" s="1" t="n">
        <v>2560</v>
      </c>
      <c r="M165" s="1" t="n">
        <v>3300</v>
      </c>
    </row>
    <row r="166" customFormat="false" ht="18.7" hidden="false" customHeight="true" outlineLevel="0" collapsed="false">
      <c r="A166" s="1" t="n">
        <v>165</v>
      </c>
      <c r="B166" s="8" t="str">
        <f aca="false">HYPERLINK("https://mncourtfraud.com/file/27-CR-23-4904.pdf","27-CR-23-4904")</f>
        <v>27-CR-23-4904</v>
      </c>
      <c r="C166" s="9" t="str">
        <f aca="false">HYPERLINK("https://mncourtfraud.com/file/MBH-32.zip","MBH-32.zip")</f>
        <v>MBH-32.zip</v>
      </c>
      <c r="D166" s="2" t="s">
        <v>17</v>
      </c>
      <c r="E166" s="10" t="n">
        <v>45412</v>
      </c>
      <c r="F166" s="2" t="s">
        <v>72</v>
      </c>
      <c r="G166" s="8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166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6" s="1" t="s">
        <v>221</v>
      </c>
      <c r="J166" s="2" t="s">
        <v>247</v>
      </c>
      <c r="K166" s="2" t="n">
        <v>195018</v>
      </c>
      <c r="L166" s="1" t="n">
        <v>2560</v>
      </c>
      <c r="M166" s="1" t="n">
        <v>3300</v>
      </c>
    </row>
    <row r="167" customFormat="false" ht="18.7" hidden="false" customHeight="true" outlineLevel="0" collapsed="false">
      <c r="A167" s="1" t="n">
        <v>166</v>
      </c>
      <c r="B167" s="8" t="str">
        <f aca="false">HYPERLINK("https://mncourtfraud.com/file/27-CR-23-7087.pdf","27-CR-23-7087")</f>
        <v>27-CR-23-7087</v>
      </c>
      <c r="C167" s="9" t="str">
        <f aca="false">HYPERLINK("https://mncourtfraud.com/file/MBH-32.zip","MBH-32.zip")</f>
        <v>MBH-32.zip</v>
      </c>
      <c r="D167" s="2" t="s">
        <v>17</v>
      </c>
      <c r="E167" s="10" t="n">
        <v>45412</v>
      </c>
      <c r="F167" s="2" t="s">
        <v>72</v>
      </c>
      <c r="G167" s="8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167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7" s="1" t="s">
        <v>221</v>
      </c>
      <c r="J167" s="2" t="s">
        <v>247</v>
      </c>
      <c r="K167" s="2" t="n">
        <v>195018</v>
      </c>
      <c r="L167" s="1" t="n">
        <v>2560</v>
      </c>
      <c r="M167" s="1" t="n">
        <v>3300</v>
      </c>
    </row>
    <row r="168" customFormat="false" ht="18.7" hidden="false" customHeight="true" outlineLevel="0" collapsed="false">
      <c r="A168" s="1" t="n">
        <v>167</v>
      </c>
      <c r="B168" s="8" t="str">
        <f aca="false">HYPERLINK("https://mncourtfraud.com/file/27-CR-23-7088.pdf","27-CR-23-7088")</f>
        <v>27-CR-23-7088</v>
      </c>
      <c r="C168" s="9" t="str">
        <f aca="false">HYPERLINK("https://mncourtfraud.com/file/MBH-32.zip","MBH-32.zip")</f>
        <v>MBH-32.zip</v>
      </c>
      <c r="D168" s="2" t="s">
        <v>17</v>
      </c>
      <c r="E168" s="10" t="n">
        <v>45412</v>
      </c>
      <c r="F168" s="2" t="s">
        <v>72</v>
      </c>
      <c r="G168" s="8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168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8" s="1" t="s">
        <v>221</v>
      </c>
      <c r="J168" s="2" t="s">
        <v>247</v>
      </c>
      <c r="K168" s="2" t="n">
        <v>195018</v>
      </c>
      <c r="L168" s="1" t="n">
        <v>2560</v>
      </c>
      <c r="M168" s="1" t="n">
        <v>3300</v>
      </c>
    </row>
    <row r="169" customFormat="false" ht="18.7" hidden="false" customHeight="true" outlineLevel="0" collapsed="false">
      <c r="A169" s="1" t="n">
        <v>168</v>
      </c>
      <c r="B169" s="8" t="str">
        <f aca="false">HYPERLINK("https://mncourtfraud.com/file/27-CR-23-7089.pdf","27-CR-23-7089")</f>
        <v>27-CR-23-7089</v>
      </c>
      <c r="C169" s="9" t="str">
        <f aca="false">HYPERLINK("https://mncourtfraud.com/file/MBH-32.zip","MBH-32.zip")</f>
        <v>MBH-32.zip</v>
      </c>
      <c r="D169" s="2" t="s">
        <v>17</v>
      </c>
      <c r="E169" s="10" t="n">
        <v>45412</v>
      </c>
      <c r="F169" s="2" t="s">
        <v>72</v>
      </c>
      <c r="G169" s="8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169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69" s="1" t="s">
        <v>221</v>
      </c>
      <c r="J169" s="2" t="s">
        <v>247</v>
      </c>
      <c r="K169" s="2" t="n">
        <v>195018</v>
      </c>
      <c r="L169" s="1" t="n">
        <v>2560</v>
      </c>
      <c r="M169" s="1" t="n">
        <v>3300</v>
      </c>
    </row>
    <row r="170" customFormat="false" ht="18.7" hidden="false" customHeight="true" outlineLevel="0" collapsed="false">
      <c r="A170" s="1" t="n">
        <v>169</v>
      </c>
      <c r="B170" s="8" t="str">
        <f aca="false">HYPERLINK("https://mncourtfraud.com/file/27-CR-23-7275.pdf","27-CR-23-7275")</f>
        <v>27-CR-23-7275</v>
      </c>
      <c r="C170" s="9" t="str">
        <f aca="false">HYPERLINK("https://mncourtfraud.com/file/MBH-32.zip","MBH-32.zip")</f>
        <v>MBH-32.zip</v>
      </c>
      <c r="D170" s="2" t="s">
        <v>17</v>
      </c>
      <c r="E170" s="10" t="n">
        <v>45412</v>
      </c>
      <c r="F170" s="2" t="s">
        <v>72</v>
      </c>
      <c r="G170" s="8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170" s="8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70" s="1" t="s">
        <v>221</v>
      </c>
      <c r="J170" s="2" t="s">
        <v>247</v>
      </c>
      <c r="K170" s="2" t="n">
        <v>195018</v>
      </c>
      <c r="L170" s="1" t="n">
        <v>2560</v>
      </c>
      <c r="M170" s="1" t="n">
        <v>3300</v>
      </c>
    </row>
    <row r="171" customFormat="false" ht="18.7" hidden="false" customHeight="true" outlineLevel="0" collapsed="false">
      <c r="A171" s="1" t="n">
        <v>170</v>
      </c>
      <c r="B171" s="8" t="str">
        <f aca="false">HYPERLINK("https://mncourtfraud.com/file/27-CR-20-25524.pdf","27-CR-20-25524")</f>
        <v>27-CR-20-25524</v>
      </c>
      <c r="C171" s="9" t="str">
        <f aca="false">HYPERLINK("https://mncourtfraud.com/file/MBH-32.zip","MBH-32.zip")</f>
        <v>MBH-32.zip</v>
      </c>
      <c r="D171" s="2" t="s">
        <v>17</v>
      </c>
      <c r="E171" s="10" t="n">
        <v>45412</v>
      </c>
      <c r="F171" s="2" t="s">
        <v>72</v>
      </c>
      <c r="G171" s="8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171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1" s="1" t="s">
        <v>221</v>
      </c>
      <c r="J171" s="2" t="s">
        <v>248</v>
      </c>
      <c r="K171" s="2" t="n">
        <v>38726</v>
      </c>
      <c r="L171" s="1" t="n">
        <v>2560</v>
      </c>
      <c r="M171" s="1" t="n">
        <v>3300</v>
      </c>
    </row>
    <row r="172" customFormat="false" ht="18.7" hidden="false" customHeight="true" outlineLevel="0" collapsed="false">
      <c r="A172" s="1" t="n">
        <v>171</v>
      </c>
      <c r="B172" s="8" t="str">
        <f aca="false">HYPERLINK("https://mncourtfraud.com/file/27-CR-21-12714.pdf","27-CR-21-12714")</f>
        <v>27-CR-21-12714</v>
      </c>
      <c r="C172" s="9" t="str">
        <f aca="false">HYPERLINK("https://mncourtfraud.com/file/MBH-32.zip","MBH-32.zip")</f>
        <v>MBH-32.zip</v>
      </c>
      <c r="D172" s="2" t="s">
        <v>17</v>
      </c>
      <c r="E172" s="10" t="n">
        <v>45412</v>
      </c>
      <c r="F172" s="2" t="s">
        <v>72</v>
      </c>
      <c r="G172" s="8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172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2" s="1" t="s">
        <v>221</v>
      </c>
      <c r="J172" s="2" t="s">
        <v>248</v>
      </c>
      <c r="K172" s="2" t="n">
        <v>38726</v>
      </c>
      <c r="L172" s="1" t="n">
        <v>2560</v>
      </c>
      <c r="M172" s="1" t="n">
        <v>3300</v>
      </c>
    </row>
    <row r="173" customFormat="false" ht="18.7" hidden="false" customHeight="true" outlineLevel="0" collapsed="false">
      <c r="A173" s="1" t="n">
        <v>172</v>
      </c>
      <c r="B173" s="8" t="str">
        <f aca="false">HYPERLINK("https://mncourtfraud.com/file/27-CR-21-12749.pdf","27-CR-21-12749")</f>
        <v>27-CR-21-12749</v>
      </c>
      <c r="C173" s="9" t="str">
        <f aca="false">HYPERLINK("https://mncourtfraud.com/file/MBH-32.zip","MBH-32.zip")</f>
        <v>MBH-32.zip</v>
      </c>
      <c r="D173" s="2" t="s">
        <v>17</v>
      </c>
      <c r="E173" s="10" t="n">
        <v>45412</v>
      </c>
      <c r="F173" s="2" t="s">
        <v>72</v>
      </c>
      <c r="G173" s="8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73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3" s="1" t="s">
        <v>221</v>
      </c>
      <c r="J173" s="2" t="s">
        <v>248</v>
      </c>
      <c r="K173" s="2" t="n">
        <v>38726</v>
      </c>
      <c r="L173" s="1" t="n">
        <v>2560</v>
      </c>
      <c r="M173" s="1" t="n">
        <v>3300</v>
      </c>
    </row>
    <row r="174" customFormat="false" ht="18.7" hidden="false" customHeight="true" outlineLevel="0" collapsed="false">
      <c r="A174" s="1" t="n">
        <v>173</v>
      </c>
      <c r="B174" s="8" t="str">
        <f aca="false">HYPERLINK("https://mncourtfraud.com/file/27-CR-21-12762.pdf","27-CR-21-12762")</f>
        <v>27-CR-21-12762</v>
      </c>
      <c r="C174" s="9" t="str">
        <f aca="false">HYPERLINK("https://mncourtfraud.com/file/MBH-32.zip","MBH-32.zip")</f>
        <v>MBH-32.zip</v>
      </c>
      <c r="D174" s="2" t="s">
        <v>17</v>
      </c>
      <c r="E174" s="10" t="n">
        <v>45412</v>
      </c>
      <c r="F174" s="2" t="s">
        <v>72</v>
      </c>
      <c r="G174" s="8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74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4" s="1" t="s">
        <v>221</v>
      </c>
      <c r="J174" s="2" t="s">
        <v>248</v>
      </c>
      <c r="K174" s="2" t="n">
        <v>38726</v>
      </c>
      <c r="L174" s="1" t="n">
        <v>2560</v>
      </c>
      <c r="M174" s="1" t="n">
        <v>3300</v>
      </c>
    </row>
    <row r="175" customFormat="false" ht="18.7" hidden="false" customHeight="true" outlineLevel="0" collapsed="false">
      <c r="A175" s="1" t="n">
        <v>174</v>
      </c>
      <c r="B175" s="8" t="str">
        <f aca="false">HYPERLINK("https://mncourtfraud.com/file/27-CR-21-12947.pdf","27-CR-21-12947")</f>
        <v>27-CR-21-12947</v>
      </c>
      <c r="C175" s="9" t="str">
        <f aca="false">HYPERLINK("https://mncourtfraud.com/file/MBH-32.zip","MBH-32.zip")</f>
        <v>MBH-32.zip</v>
      </c>
      <c r="D175" s="2" t="s">
        <v>17</v>
      </c>
      <c r="E175" s="10" t="n">
        <v>45412</v>
      </c>
      <c r="F175" s="2" t="s">
        <v>72</v>
      </c>
      <c r="G175" s="8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75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5" s="1" t="s">
        <v>221</v>
      </c>
      <c r="J175" s="2" t="s">
        <v>248</v>
      </c>
      <c r="K175" s="2" t="n">
        <v>38726</v>
      </c>
      <c r="L175" s="1" t="n">
        <v>2560</v>
      </c>
      <c r="M175" s="1" t="n">
        <v>3300</v>
      </c>
    </row>
    <row r="176" customFormat="false" ht="18.7" hidden="false" customHeight="true" outlineLevel="0" collapsed="false">
      <c r="A176" s="1" t="n">
        <v>175</v>
      </c>
      <c r="B176" s="8" t="str">
        <f aca="false">HYPERLINK("https://mncourtfraud.com/file/27-CR-21-13144.pdf","27-CR-21-13144")</f>
        <v>27-CR-21-13144</v>
      </c>
      <c r="C176" s="9" t="str">
        <f aca="false">HYPERLINK("https://mncourtfraud.com/file/MBH-32.zip","MBH-32.zip")</f>
        <v>MBH-32.zip</v>
      </c>
      <c r="D176" s="2" t="s">
        <v>17</v>
      </c>
      <c r="E176" s="10" t="n">
        <v>45412</v>
      </c>
      <c r="F176" s="2" t="s">
        <v>72</v>
      </c>
      <c r="G176" s="8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76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6" s="1" t="s">
        <v>221</v>
      </c>
      <c r="J176" s="2" t="s">
        <v>248</v>
      </c>
      <c r="K176" s="2" t="n">
        <v>38726</v>
      </c>
      <c r="L176" s="1" t="n">
        <v>2560</v>
      </c>
      <c r="M176" s="1" t="n">
        <v>3300</v>
      </c>
    </row>
    <row r="177" customFormat="false" ht="18.7" hidden="false" customHeight="true" outlineLevel="0" collapsed="false">
      <c r="A177" s="1" t="n">
        <v>176</v>
      </c>
      <c r="B177" s="8" t="str">
        <f aca="false">HYPERLINK("https://mncourtfraud.com/file/27-CR-21-13146.pdf","27-CR-21-13146")</f>
        <v>27-CR-21-13146</v>
      </c>
      <c r="C177" s="9" t="str">
        <f aca="false">HYPERLINK("https://mncourtfraud.com/file/MBH-32.zip","MBH-32.zip")</f>
        <v>MBH-32.zip</v>
      </c>
      <c r="D177" s="2" t="s">
        <v>17</v>
      </c>
      <c r="E177" s="10" t="n">
        <v>45412</v>
      </c>
      <c r="F177" s="2" t="s">
        <v>72</v>
      </c>
      <c r="G177" s="8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177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7" s="1" t="s">
        <v>221</v>
      </c>
      <c r="J177" s="2" t="s">
        <v>248</v>
      </c>
      <c r="K177" s="2" t="n">
        <v>38726</v>
      </c>
      <c r="L177" s="1" t="n">
        <v>2560</v>
      </c>
      <c r="M177" s="1" t="n">
        <v>3300</v>
      </c>
    </row>
    <row r="178" customFormat="false" ht="18.7" hidden="false" customHeight="true" outlineLevel="0" collapsed="false">
      <c r="A178" s="1" t="n">
        <v>177</v>
      </c>
      <c r="B178" s="8" t="str">
        <f aca="false">HYPERLINK("https://mncourtfraud.com/file/27-CR-21-13147.pdf","27-CR-21-13147")</f>
        <v>27-CR-21-13147</v>
      </c>
      <c r="C178" s="9" t="str">
        <f aca="false">HYPERLINK("https://mncourtfraud.com/file/MBH-32.zip","MBH-32.zip")</f>
        <v>MBH-32.zip</v>
      </c>
      <c r="D178" s="2" t="s">
        <v>17</v>
      </c>
      <c r="E178" s="10" t="n">
        <v>45412</v>
      </c>
      <c r="F178" s="2" t="s">
        <v>72</v>
      </c>
      <c r="G178" s="8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178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8" s="1" t="s">
        <v>221</v>
      </c>
      <c r="J178" s="2" t="s">
        <v>248</v>
      </c>
      <c r="K178" s="2" t="n">
        <v>38726</v>
      </c>
      <c r="L178" s="1" t="n">
        <v>2560</v>
      </c>
      <c r="M178" s="1" t="n">
        <v>3300</v>
      </c>
    </row>
    <row r="179" customFormat="false" ht="18.7" hidden="false" customHeight="true" outlineLevel="0" collapsed="false">
      <c r="A179" s="1" t="n">
        <v>178</v>
      </c>
      <c r="B179" s="8" t="str">
        <f aca="false">HYPERLINK("https://mncourtfraud.com/file/27-CR-21-13150.pdf","27-CR-21-13150")</f>
        <v>27-CR-21-13150</v>
      </c>
      <c r="C179" s="9" t="str">
        <f aca="false">HYPERLINK("https://mncourtfraud.com/file/MBH-32.zip","MBH-32.zip")</f>
        <v>MBH-32.zip</v>
      </c>
      <c r="D179" s="2" t="s">
        <v>17</v>
      </c>
      <c r="E179" s="10" t="n">
        <v>45412</v>
      </c>
      <c r="F179" s="2" t="s">
        <v>72</v>
      </c>
      <c r="G179" s="8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179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9" s="1" t="s">
        <v>221</v>
      </c>
      <c r="J179" s="2" t="s">
        <v>248</v>
      </c>
      <c r="K179" s="2" t="n">
        <v>38726</v>
      </c>
      <c r="L179" s="1" t="n">
        <v>2560</v>
      </c>
      <c r="M179" s="1" t="n">
        <v>3300</v>
      </c>
    </row>
    <row r="180" customFormat="false" ht="18.7" hidden="false" customHeight="true" outlineLevel="0" collapsed="false">
      <c r="A180" s="1" t="n">
        <v>179</v>
      </c>
      <c r="B180" s="8" t="str">
        <f aca="false">HYPERLINK("https://mncourtfraud.com/file/27-CR-21-23724.pdf","27-CR-21-23724")</f>
        <v>27-CR-21-23724</v>
      </c>
      <c r="C180" s="9" t="str">
        <f aca="false">HYPERLINK("https://mncourtfraud.com/file/MBH-32.zip","MBH-32.zip")</f>
        <v>MBH-32.zip</v>
      </c>
      <c r="D180" s="2" t="s">
        <v>17</v>
      </c>
      <c r="E180" s="10" t="n">
        <v>45412</v>
      </c>
      <c r="F180" s="2" t="s">
        <v>72</v>
      </c>
      <c r="G180" s="8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180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0" s="1" t="s">
        <v>221</v>
      </c>
      <c r="J180" s="2" t="s">
        <v>248</v>
      </c>
      <c r="K180" s="2" t="n">
        <v>38726</v>
      </c>
      <c r="L180" s="1" t="n">
        <v>2560</v>
      </c>
      <c r="M180" s="1" t="n">
        <v>3300</v>
      </c>
    </row>
    <row r="181" customFormat="false" ht="18.7" hidden="false" customHeight="true" outlineLevel="0" collapsed="false">
      <c r="A181" s="1" t="n">
        <v>180</v>
      </c>
      <c r="B181" s="8" t="str">
        <f aca="false">HYPERLINK("https://mncourtfraud.com/file/27-CR-22-8126.pdf","27-CR-22-8126")</f>
        <v>27-CR-22-8126</v>
      </c>
      <c r="C181" s="9" t="str">
        <f aca="false">HYPERLINK("https://mncourtfraud.com/file/MBH-32.zip","MBH-32.zip")</f>
        <v>MBH-32.zip</v>
      </c>
      <c r="D181" s="2" t="s">
        <v>17</v>
      </c>
      <c r="E181" s="10" t="n">
        <v>45412</v>
      </c>
      <c r="F181" s="2" t="s">
        <v>72</v>
      </c>
      <c r="G181" s="8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181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1" s="1" t="s">
        <v>221</v>
      </c>
      <c r="J181" s="2" t="s">
        <v>248</v>
      </c>
      <c r="K181" s="2" t="n">
        <v>38726</v>
      </c>
      <c r="L181" s="1" t="n">
        <v>2560</v>
      </c>
      <c r="M181" s="1" t="n">
        <v>3300</v>
      </c>
    </row>
    <row r="182" customFormat="false" ht="18.7" hidden="false" customHeight="true" outlineLevel="0" collapsed="false">
      <c r="A182" s="1" t="n">
        <v>181</v>
      </c>
      <c r="B182" s="8" t="str">
        <f aca="false">HYPERLINK("https://mncourtfraud.com/file/27-CR-22-8378.pdf","27-CR-22-8378")</f>
        <v>27-CR-22-8378</v>
      </c>
      <c r="C182" s="9" t="str">
        <f aca="false">HYPERLINK("https://mncourtfraud.com/file/MBH-32.zip","MBH-32.zip")</f>
        <v>MBH-32.zip</v>
      </c>
      <c r="D182" s="2" t="s">
        <v>17</v>
      </c>
      <c r="E182" s="10" t="n">
        <v>45412</v>
      </c>
      <c r="F182" s="2" t="s">
        <v>72</v>
      </c>
      <c r="G182" s="8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182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2" s="1" t="s">
        <v>221</v>
      </c>
      <c r="J182" s="2" t="s">
        <v>248</v>
      </c>
      <c r="K182" s="2" t="n">
        <v>38726</v>
      </c>
      <c r="L182" s="1" t="n">
        <v>2560</v>
      </c>
      <c r="M182" s="1" t="n">
        <v>3300</v>
      </c>
    </row>
    <row r="183" customFormat="false" ht="18.7" hidden="false" customHeight="true" outlineLevel="0" collapsed="false">
      <c r="A183" s="1" t="n">
        <v>182</v>
      </c>
      <c r="B183" s="8" t="str">
        <f aca="false">HYPERLINK("https://mncourtfraud.com/file/27-CR-22-11847.pdf","27-CR-22-11847")</f>
        <v>27-CR-22-11847</v>
      </c>
      <c r="C183" s="9" t="str">
        <f aca="false">HYPERLINK("https://mncourtfraud.com/file/MBH-32.zip","MBH-32.zip")</f>
        <v>MBH-32.zip</v>
      </c>
      <c r="D183" s="2" t="s">
        <v>17</v>
      </c>
      <c r="E183" s="10" t="n">
        <v>45412</v>
      </c>
      <c r="F183" s="2" t="s">
        <v>72</v>
      </c>
      <c r="G183" s="8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183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3" s="1" t="s">
        <v>221</v>
      </c>
      <c r="J183" s="2" t="s">
        <v>248</v>
      </c>
      <c r="K183" s="2" t="n">
        <v>38726</v>
      </c>
      <c r="L183" s="1" t="n">
        <v>2560</v>
      </c>
      <c r="M183" s="1" t="n">
        <v>3300</v>
      </c>
    </row>
    <row r="184" customFormat="false" ht="18.7" hidden="false" customHeight="true" outlineLevel="0" collapsed="false">
      <c r="A184" s="1" t="n">
        <v>183</v>
      </c>
      <c r="B184" s="8" t="str">
        <f aca="false">HYPERLINK("https://mncourtfraud.com/file/27-CR-22-25069.pdf","27-CR-22-25069")</f>
        <v>27-CR-22-25069</v>
      </c>
      <c r="C184" s="9" t="str">
        <f aca="false">HYPERLINK("https://mncourtfraud.com/file/MBH-32.zip","MBH-32.zip")</f>
        <v>MBH-32.zip</v>
      </c>
      <c r="D184" s="2" t="s">
        <v>17</v>
      </c>
      <c r="E184" s="10" t="n">
        <v>45412</v>
      </c>
      <c r="F184" s="2" t="s">
        <v>72</v>
      </c>
      <c r="G184" s="8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184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4" s="1" t="s">
        <v>221</v>
      </c>
      <c r="J184" s="2" t="s">
        <v>248</v>
      </c>
      <c r="K184" s="2" t="n">
        <v>38726</v>
      </c>
      <c r="L184" s="1" t="n">
        <v>2560</v>
      </c>
      <c r="M184" s="1" t="n">
        <v>3300</v>
      </c>
    </row>
    <row r="185" customFormat="false" ht="18.7" hidden="false" customHeight="true" outlineLevel="0" collapsed="false">
      <c r="A185" s="1" t="n">
        <v>184</v>
      </c>
      <c r="B185" s="8" t="str">
        <f aca="false">HYPERLINK("https://mncourtfraud.com/file/27-CR-23-1583.pdf","27-CR-23-1583")</f>
        <v>27-CR-23-1583</v>
      </c>
      <c r="C185" s="9" t="str">
        <f aca="false">HYPERLINK("https://mncourtfraud.com/file/MBH-32.zip","MBH-32.zip")</f>
        <v>MBH-32.zip</v>
      </c>
      <c r="D185" s="2" t="s">
        <v>17</v>
      </c>
      <c r="E185" s="10" t="n">
        <v>45412</v>
      </c>
      <c r="F185" s="2" t="s">
        <v>72</v>
      </c>
      <c r="G185" s="8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185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5" s="1" t="s">
        <v>221</v>
      </c>
      <c r="J185" s="2" t="s">
        <v>248</v>
      </c>
      <c r="K185" s="2" t="n">
        <v>38726</v>
      </c>
      <c r="L185" s="1" t="n">
        <v>2560</v>
      </c>
      <c r="M185" s="1" t="n">
        <v>3300</v>
      </c>
    </row>
    <row r="186" customFormat="false" ht="18.7" hidden="false" customHeight="true" outlineLevel="0" collapsed="false">
      <c r="A186" s="1" t="n">
        <v>185</v>
      </c>
      <c r="B186" s="8" t="str">
        <f aca="false">HYPERLINK("https://mncourtfraud.com/file/27-CR-23-4900.pdf","27-CR-23-4900")</f>
        <v>27-CR-23-4900</v>
      </c>
      <c r="C186" s="9" t="str">
        <f aca="false">HYPERLINK("https://mncourtfraud.com/file/MBH-32.zip","MBH-32.zip")</f>
        <v>MBH-32.zip</v>
      </c>
      <c r="D186" s="2" t="s">
        <v>17</v>
      </c>
      <c r="E186" s="10" t="n">
        <v>45412</v>
      </c>
      <c r="F186" s="2" t="s">
        <v>72</v>
      </c>
      <c r="G186" s="8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186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6" s="1" t="s">
        <v>221</v>
      </c>
      <c r="J186" s="2" t="s">
        <v>248</v>
      </c>
      <c r="K186" s="2" t="n">
        <v>38726</v>
      </c>
      <c r="L186" s="1" t="n">
        <v>2560</v>
      </c>
      <c r="M186" s="1" t="n">
        <v>3300</v>
      </c>
    </row>
    <row r="187" customFormat="false" ht="18.7" hidden="false" customHeight="true" outlineLevel="0" collapsed="false">
      <c r="A187" s="1" t="n">
        <v>186</v>
      </c>
      <c r="B187" s="8" t="str">
        <f aca="false">HYPERLINK("https://mncourtfraud.com/file/27-CR-23-4904.pdf","27-CR-23-4904")</f>
        <v>27-CR-23-4904</v>
      </c>
      <c r="C187" s="9" t="str">
        <f aca="false">HYPERLINK("https://mncourtfraud.com/file/MBH-32.zip","MBH-32.zip")</f>
        <v>MBH-32.zip</v>
      </c>
      <c r="D187" s="2" t="s">
        <v>17</v>
      </c>
      <c r="E187" s="10" t="n">
        <v>45412</v>
      </c>
      <c r="F187" s="2" t="s">
        <v>72</v>
      </c>
      <c r="G187" s="8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187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7" s="1" t="s">
        <v>221</v>
      </c>
      <c r="J187" s="2" t="s">
        <v>248</v>
      </c>
      <c r="K187" s="2" t="n">
        <v>38726</v>
      </c>
      <c r="L187" s="1" t="n">
        <v>2560</v>
      </c>
      <c r="M187" s="1" t="n">
        <v>3300</v>
      </c>
    </row>
    <row r="188" customFormat="false" ht="18.7" hidden="false" customHeight="true" outlineLevel="0" collapsed="false">
      <c r="A188" s="1" t="n">
        <v>187</v>
      </c>
      <c r="B188" s="8" t="str">
        <f aca="false">HYPERLINK("https://mncourtfraud.com/file/27-CR-23-7087.pdf","27-CR-23-7087")</f>
        <v>27-CR-23-7087</v>
      </c>
      <c r="C188" s="9" t="str">
        <f aca="false">HYPERLINK("https://mncourtfraud.com/file/MBH-32.zip","MBH-32.zip")</f>
        <v>MBH-32.zip</v>
      </c>
      <c r="D188" s="2" t="s">
        <v>17</v>
      </c>
      <c r="E188" s="10" t="n">
        <v>45412</v>
      </c>
      <c r="F188" s="2" t="s">
        <v>72</v>
      </c>
      <c r="G188" s="8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188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8" s="1" t="s">
        <v>221</v>
      </c>
      <c r="J188" s="2" t="s">
        <v>248</v>
      </c>
      <c r="K188" s="2" t="n">
        <v>38726</v>
      </c>
      <c r="L188" s="1" t="n">
        <v>2560</v>
      </c>
      <c r="M188" s="1" t="n">
        <v>3300</v>
      </c>
    </row>
    <row r="189" customFormat="false" ht="18.7" hidden="false" customHeight="true" outlineLevel="0" collapsed="false">
      <c r="A189" s="1" t="n">
        <v>188</v>
      </c>
      <c r="B189" s="8" t="str">
        <f aca="false">HYPERLINK("https://mncourtfraud.com/file/27-CR-23-7088.pdf","27-CR-23-7088")</f>
        <v>27-CR-23-7088</v>
      </c>
      <c r="C189" s="9" t="str">
        <f aca="false">HYPERLINK("https://mncourtfraud.com/file/MBH-32.zip","MBH-32.zip")</f>
        <v>MBH-32.zip</v>
      </c>
      <c r="D189" s="2" t="s">
        <v>17</v>
      </c>
      <c r="E189" s="10" t="n">
        <v>45412</v>
      </c>
      <c r="F189" s="2" t="s">
        <v>72</v>
      </c>
      <c r="G189" s="8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189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89" s="1" t="s">
        <v>221</v>
      </c>
      <c r="J189" s="2" t="s">
        <v>248</v>
      </c>
      <c r="K189" s="2" t="n">
        <v>38726</v>
      </c>
      <c r="L189" s="1" t="n">
        <v>2560</v>
      </c>
      <c r="M189" s="1" t="n">
        <v>3300</v>
      </c>
    </row>
    <row r="190" customFormat="false" ht="18.7" hidden="false" customHeight="true" outlineLevel="0" collapsed="false">
      <c r="A190" s="1" t="n">
        <v>189</v>
      </c>
      <c r="B190" s="8" t="str">
        <f aca="false">HYPERLINK("https://mncourtfraud.com/file/27-CR-23-7089.pdf","27-CR-23-7089")</f>
        <v>27-CR-23-7089</v>
      </c>
      <c r="C190" s="9" t="str">
        <f aca="false">HYPERLINK("https://mncourtfraud.com/file/MBH-32.zip","MBH-32.zip")</f>
        <v>MBH-32.zip</v>
      </c>
      <c r="D190" s="2" t="s">
        <v>17</v>
      </c>
      <c r="E190" s="10" t="n">
        <v>45412</v>
      </c>
      <c r="F190" s="2" t="s">
        <v>72</v>
      </c>
      <c r="G190" s="8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190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90" s="1" t="s">
        <v>221</v>
      </c>
      <c r="J190" s="2" t="s">
        <v>248</v>
      </c>
      <c r="K190" s="2" t="n">
        <v>38726</v>
      </c>
      <c r="L190" s="1" t="n">
        <v>2560</v>
      </c>
      <c r="M190" s="1" t="n">
        <v>3300</v>
      </c>
    </row>
    <row r="191" customFormat="false" ht="18.7" hidden="false" customHeight="true" outlineLevel="0" collapsed="false">
      <c r="A191" s="1" t="n">
        <v>190</v>
      </c>
      <c r="B191" s="8" t="str">
        <f aca="false">HYPERLINK("https://mncourtfraud.com/file/27-CR-23-7275.pdf","27-CR-23-7275")</f>
        <v>27-CR-23-7275</v>
      </c>
      <c r="C191" s="9" t="str">
        <f aca="false">HYPERLINK("https://mncourtfraud.com/file/MBH-32.zip","MBH-32.zip")</f>
        <v>MBH-32.zip</v>
      </c>
      <c r="D191" s="2" t="s">
        <v>17</v>
      </c>
      <c r="E191" s="10" t="n">
        <v>45412</v>
      </c>
      <c r="F191" s="2" t="s">
        <v>72</v>
      </c>
      <c r="G191" s="8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191" s="8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91" s="1" t="s">
        <v>221</v>
      </c>
      <c r="J191" s="2" t="s">
        <v>248</v>
      </c>
      <c r="K191" s="2" t="n">
        <v>38726</v>
      </c>
      <c r="L191" s="1" t="n">
        <v>2560</v>
      </c>
      <c r="M191" s="1" t="n">
        <v>3300</v>
      </c>
    </row>
    <row r="192" customFormat="false" ht="18.7" hidden="false" customHeight="true" outlineLevel="0" collapsed="false">
      <c r="A192" s="1" t="n">
        <v>191</v>
      </c>
      <c r="B192" s="8"/>
      <c r="E192" s="10"/>
      <c r="G192" s="8"/>
      <c r="H192" s="8"/>
    </row>
    <row r="193" customFormat="false" ht="18.7" hidden="false" customHeight="true" outlineLevel="0" collapsed="false">
      <c r="A193" s="1" t="n">
        <v>192</v>
      </c>
      <c r="B193" s="8" t="str">
        <f aca="false">HYPERLINK("https://mncourtfraud.com/file/27-CR-20-25524.pdf","27-CR-20-25524")</f>
        <v>27-CR-20-25524</v>
      </c>
      <c r="C193" s="9" t="str">
        <f aca="false">HYPERLINK("https://mncourtfraud.com/file/MBH-33.zip","MBH-33.zip")</f>
        <v>MBH-33.zip</v>
      </c>
      <c r="D193" s="2" t="s">
        <v>17</v>
      </c>
      <c r="E193" s="10" t="n">
        <v>45412</v>
      </c>
      <c r="F193" s="2" t="s">
        <v>42</v>
      </c>
      <c r="G193" s="8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193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3" s="1" t="s">
        <v>221</v>
      </c>
      <c r="J193" s="2" t="s">
        <v>247</v>
      </c>
      <c r="K193" s="2" t="n">
        <v>154549</v>
      </c>
      <c r="L193" s="1" t="n">
        <v>2560</v>
      </c>
      <c r="M193" s="1" t="n">
        <v>3300</v>
      </c>
    </row>
    <row r="194" customFormat="false" ht="18.7" hidden="false" customHeight="true" outlineLevel="0" collapsed="false">
      <c r="A194" s="1" t="n">
        <v>193</v>
      </c>
      <c r="B194" s="8" t="str">
        <f aca="false">HYPERLINK("https://mncourtfraud.com/file/27-CR-21-12714.pdf","27-CR-21-12714")</f>
        <v>27-CR-21-12714</v>
      </c>
      <c r="C194" s="9" t="str">
        <f aca="false">HYPERLINK("https://mncourtfraud.com/file/MBH-33.zip","MBH-33.zip")</f>
        <v>MBH-33.zip</v>
      </c>
      <c r="D194" s="2" t="s">
        <v>17</v>
      </c>
      <c r="E194" s="10" t="n">
        <v>45412</v>
      </c>
      <c r="F194" s="2" t="s">
        <v>42</v>
      </c>
      <c r="G194" s="8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194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4" s="1" t="s">
        <v>221</v>
      </c>
      <c r="J194" s="2" t="s">
        <v>247</v>
      </c>
      <c r="K194" s="2" t="n">
        <v>154549</v>
      </c>
      <c r="L194" s="1" t="n">
        <v>2560</v>
      </c>
      <c r="M194" s="1" t="n">
        <v>3300</v>
      </c>
    </row>
    <row r="195" customFormat="false" ht="18.7" hidden="false" customHeight="true" outlineLevel="0" collapsed="false">
      <c r="A195" s="1" t="n">
        <v>194</v>
      </c>
      <c r="B195" s="8" t="str">
        <f aca="false">HYPERLINK("https://mncourtfraud.com/file/27-CR-21-12749.pdf","27-CR-21-12749")</f>
        <v>27-CR-21-12749</v>
      </c>
      <c r="C195" s="9" t="str">
        <f aca="false">HYPERLINK("https://mncourtfraud.com/file/MBH-33.zip","MBH-33.zip")</f>
        <v>MBH-33.zip</v>
      </c>
      <c r="D195" s="2" t="s">
        <v>17</v>
      </c>
      <c r="E195" s="10" t="n">
        <v>45412</v>
      </c>
      <c r="F195" s="2" t="s">
        <v>42</v>
      </c>
      <c r="G195" s="8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195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5" s="1" t="s">
        <v>221</v>
      </c>
      <c r="J195" s="2" t="s">
        <v>247</v>
      </c>
      <c r="K195" s="2" t="n">
        <v>154549</v>
      </c>
      <c r="L195" s="1" t="n">
        <v>2560</v>
      </c>
      <c r="M195" s="1" t="n">
        <v>3300</v>
      </c>
    </row>
    <row r="196" customFormat="false" ht="18.7" hidden="false" customHeight="true" outlineLevel="0" collapsed="false">
      <c r="A196" s="1" t="n">
        <v>195</v>
      </c>
      <c r="B196" s="8" t="str">
        <f aca="false">HYPERLINK("https://mncourtfraud.com/file/27-CR-21-12762.pdf","27-CR-21-12762")</f>
        <v>27-CR-21-12762</v>
      </c>
      <c r="C196" s="9" t="str">
        <f aca="false">HYPERLINK("https://mncourtfraud.com/file/MBH-33.zip","MBH-33.zip")</f>
        <v>MBH-33.zip</v>
      </c>
      <c r="D196" s="2" t="s">
        <v>17</v>
      </c>
      <c r="E196" s="10" t="n">
        <v>45412</v>
      </c>
      <c r="F196" s="2" t="s">
        <v>42</v>
      </c>
      <c r="G196" s="8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96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6" s="1" t="s">
        <v>221</v>
      </c>
      <c r="J196" s="2" t="s">
        <v>247</v>
      </c>
      <c r="K196" s="2" t="n">
        <v>154549</v>
      </c>
      <c r="L196" s="1" t="n">
        <v>2560</v>
      </c>
      <c r="M196" s="1" t="n">
        <v>3300</v>
      </c>
    </row>
    <row r="197" customFormat="false" ht="18.7" hidden="false" customHeight="true" outlineLevel="0" collapsed="false">
      <c r="A197" s="1" t="n">
        <v>196</v>
      </c>
      <c r="B197" s="8" t="str">
        <f aca="false">HYPERLINK("https://mncourtfraud.com/file/27-CR-21-12947.pdf","27-CR-21-12947")</f>
        <v>27-CR-21-12947</v>
      </c>
      <c r="C197" s="9" t="str">
        <f aca="false">HYPERLINK("https://mncourtfraud.com/file/MBH-33.zip","MBH-33.zip")</f>
        <v>MBH-33.zip</v>
      </c>
      <c r="D197" s="2" t="s">
        <v>17</v>
      </c>
      <c r="E197" s="10" t="n">
        <v>45412</v>
      </c>
      <c r="F197" s="2" t="s">
        <v>42</v>
      </c>
      <c r="G197" s="8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97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7" s="1" t="s">
        <v>221</v>
      </c>
      <c r="J197" s="2" t="s">
        <v>247</v>
      </c>
      <c r="K197" s="2" t="n">
        <v>154549</v>
      </c>
      <c r="L197" s="1" t="n">
        <v>2560</v>
      </c>
      <c r="M197" s="1" t="n">
        <v>3300</v>
      </c>
    </row>
    <row r="198" customFormat="false" ht="18.7" hidden="false" customHeight="true" outlineLevel="0" collapsed="false">
      <c r="A198" s="1" t="n">
        <v>197</v>
      </c>
      <c r="B198" s="8" t="str">
        <f aca="false">HYPERLINK("https://mncourtfraud.com/file/27-CR-21-13144.pdf","27-CR-21-13144")</f>
        <v>27-CR-21-13144</v>
      </c>
      <c r="C198" s="9" t="str">
        <f aca="false">HYPERLINK("https://mncourtfraud.com/file/MBH-33.zip","MBH-33.zip")</f>
        <v>MBH-33.zip</v>
      </c>
      <c r="D198" s="2" t="s">
        <v>17</v>
      </c>
      <c r="E198" s="10" t="n">
        <v>45412</v>
      </c>
      <c r="F198" s="2" t="s">
        <v>42</v>
      </c>
      <c r="G198" s="8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98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8" s="1" t="s">
        <v>221</v>
      </c>
      <c r="J198" s="2" t="s">
        <v>247</v>
      </c>
      <c r="K198" s="2" t="n">
        <v>154549</v>
      </c>
      <c r="L198" s="1" t="n">
        <v>2560</v>
      </c>
      <c r="M198" s="1" t="n">
        <v>3300</v>
      </c>
    </row>
    <row r="199" customFormat="false" ht="18.7" hidden="false" customHeight="true" outlineLevel="0" collapsed="false">
      <c r="A199" s="1" t="n">
        <v>198</v>
      </c>
      <c r="B199" s="8" t="str">
        <f aca="false">HYPERLINK("https://mncourtfraud.com/file/27-CR-21-13146.pdf","27-CR-21-13146")</f>
        <v>27-CR-21-13146</v>
      </c>
      <c r="C199" s="9" t="str">
        <f aca="false">HYPERLINK("https://mncourtfraud.com/file/MBH-33.zip","MBH-33.zip")</f>
        <v>MBH-33.zip</v>
      </c>
      <c r="D199" s="2" t="s">
        <v>17</v>
      </c>
      <c r="E199" s="10" t="n">
        <v>45412</v>
      </c>
      <c r="F199" s="2" t="s">
        <v>42</v>
      </c>
      <c r="G199" s="8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199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9" s="1" t="s">
        <v>221</v>
      </c>
      <c r="J199" s="2" t="s">
        <v>247</v>
      </c>
      <c r="K199" s="2" t="n">
        <v>154549</v>
      </c>
      <c r="L199" s="1" t="n">
        <v>2560</v>
      </c>
      <c r="M199" s="1" t="n">
        <v>3300</v>
      </c>
    </row>
    <row r="200" customFormat="false" ht="18.7" hidden="false" customHeight="true" outlineLevel="0" collapsed="false">
      <c r="A200" s="1" t="n">
        <v>199</v>
      </c>
      <c r="B200" s="8" t="str">
        <f aca="false">HYPERLINK("https://mncourtfraud.com/file/27-CR-21-13147.pdf","27-CR-21-13147")</f>
        <v>27-CR-21-13147</v>
      </c>
      <c r="C200" s="9" t="str">
        <f aca="false">HYPERLINK("https://mncourtfraud.com/file/MBH-33.zip","MBH-33.zip")</f>
        <v>MBH-33.zip</v>
      </c>
      <c r="D200" s="2" t="s">
        <v>17</v>
      </c>
      <c r="E200" s="10" t="n">
        <v>45412</v>
      </c>
      <c r="F200" s="2" t="s">
        <v>42</v>
      </c>
      <c r="G200" s="8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00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0" s="1" t="s">
        <v>221</v>
      </c>
      <c r="J200" s="2" t="s">
        <v>247</v>
      </c>
      <c r="K200" s="2" t="n">
        <v>154549</v>
      </c>
      <c r="L200" s="1" t="n">
        <v>2560</v>
      </c>
      <c r="M200" s="1" t="n">
        <v>3300</v>
      </c>
    </row>
    <row r="201" customFormat="false" ht="18.7" hidden="false" customHeight="true" outlineLevel="0" collapsed="false">
      <c r="A201" s="1" t="n">
        <v>200</v>
      </c>
      <c r="B201" s="8" t="str">
        <f aca="false">HYPERLINK("https://mncourtfraud.com/file/27-CR-21-13150.pdf","27-CR-21-13150")</f>
        <v>27-CR-21-13150</v>
      </c>
      <c r="C201" s="9" t="str">
        <f aca="false">HYPERLINK("https://mncourtfraud.com/file/MBH-33.zip","MBH-33.zip")</f>
        <v>MBH-33.zip</v>
      </c>
      <c r="D201" s="2" t="s">
        <v>17</v>
      </c>
      <c r="E201" s="10" t="n">
        <v>45412</v>
      </c>
      <c r="F201" s="2" t="s">
        <v>42</v>
      </c>
      <c r="G201" s="8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201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1" s="1" t="s">
        <v>221</v>
      </c>
      <c r="J201" s="2" t="s">
        <v>247</v>
      </c>
      <c r="K201" s="2" t="n">
        <v>154549</v>
      </c>
      <c r="L201" s="1" t="n">
        <v>2560</v>
      </c>
      <c r="M201" s="1" t="n">
        <v>3300</v>
      </c>
    </row>
    <row r="202" customFormat="false" ht="18.7" hidden="false" customHeight="true" outlineLevel="0" collapsed="false">
      <c r="A202" s="1" t="n">
        <v>201</v>
      </c>
      <c r="B202" s="8" t="str">
        <f aca="false">HYPERLINK("https://mncourtfraud.com/file/27-CR-21-23724.pdf","27-CR-21-23724")</f>
        <v>27-CR-21-23724</v>
      </c>
      <c r="C202" s="9" t="str">
        <f aca="false">HYPERLINK("https://mncourtfraud.com/file/MBH-33.zip","MBH-33.zip")</f>
        <v>MBH-33.zip</v>
      </c>
      <c r="D202" s="2" t="s">
        <v>17</v>
      </c>
      <c r="E202" s="10" t="n">
        <v>45412</v>
      </c>
      <c r="F202" s="2" t="s">
        <v>42</v>
      </c>
      <c r="G202" s="8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202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2" s="1" t="s">
        <v>221</v>
      </c>
      <c r="J202" s="2" t="s">
        <v>247</v>
      </c>
      <c r="K202" s="2" t="n">
        <v>154549</v>
      </c>
      <c r="L202" s="1" t="n">
        <v>2560</v>
      </c>
      <c r="M202" s="1" t="n">
        <v>3300</v>
      </c>
    </row>
    <row r="203" customFormat="false" ht="18.7" hidden="false" customHeight="true" outlineLevel="0" collapsed="false">
      <c r="A203" s="1" t="n">
        <v>202</v>
      </c>
      <c r="B203" s="8" t="str">
        <f aca="false">HYPERLINK("https://mncourtfraud.com/file/27-CR-22-8126.pdf","27-CR-22-8126")</f>
        <v>27-CR-22-8126</v>
      </c>
      <c r="C203" s="9" t="str">
        <f aca="false">HYPERLINK("https://mncourtfraud.com/file/MBH-33.zip","MBH-33.zip")</f>
        <v>MBH-33.zip</v>
      </c>
      <c r="D203" s="2" t="s">
        <v>17</v>
      </c>
      <c r="E203" s="10" t="n">
        <v>45412</v>
      </c>
      <c r="F203" s="2" t="s">
        <v>42</v>
      </c>
      <c r="G203" s="8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203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3" s="1" t="s">
        <v>221</v>
      </c>
      <c r="J203" s="2" t="s">
        <v>247</v>
      </c>
      <c r="K203" s="2" t="n">
        <v>154549</v>
      </c>
      <c r="L203" s="1" t="n">
        <v>2560</v>
      </c>
      <c r="M203" s="1" t="n">
        <v>3300</v>
      </c>
    </row>
    <row r="204" customFormat="false" ht="18.7" hidden="false" customHeight="true" outlineLevel="0" collapsed="false">
      <c r="A204" s="1" t="n">
        <v>203</v>
      </c>
      <c r="B204" s="8" t="str">
        <f aca="false">HYPERLINK("https://mncourtfraud.com/file/27-CR-22-8378.pdf","27-CR-22-8378")</f>
        <v>27-CR-22-8378</v>
      </c>
      <c r="C204" s="9" t="str">
        <f aca="false">HYPERLINK("https://mncourtfraud.com/file/MBH-33.zip","MBH-33.zip")</f>
        <v>MBH-33.zip</v>
      </c>
      <c r="D204" s="2" t="s">
        <v>17</v>
      </c>
      <c r="E204" s="10" t="n">
        <v>45412</v>
      </c>
      <c r="F204" s="2" t="s">
        <v>42</v>
      </c>
      <c r="G204" s="8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204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4" s="1" t="s">
        <v>221</v>
      </c>
      <c r="J204" s="2" t="s">
        <v>247</v>
      </c>
      <c r="K204" s="2" t="n">
        <v>154549</v>
      </c>
      <c r="L204" s="1" t="n">
        <v>2560</v>
      </c>
      <c r="M204" s="1" t="n">
        <v>3300</v>
      </c>
    </row>
    <row r="205" customFormat="false" ht="18.7" hidden="false" customHeight="true" outlineLevel="0" collapsed="false">
      <c r="A205" s="1" t="n">
        <v>204</v>
      </c>
      <c r="B205" s="8" t="str">
        <f aca="false">HYPERLINK("https://mncourtfraud.com/file/27-CR-22-11847.pdf","27-CR-22-11847")</f>
        <v>27-CR-22-11847</v>
      </c>
      <c r="C205" s="9" t="str">
        <f aca="false">HYPERLINK("https://mncourtfraud.com/file/MBH-33.zip","MBH-33.zip")</f>
        <v>MBH-33.zip</v>
      </c>
      <c r="D205" s="2" t="s">
        <v>17</v>
      </c>
      <c r="E205" s="10" t="n">
        <v>45412</v>
      </c>
      <c r="F205" s="2" t="s">
        <v>42</v>
      </c>
      <c r="G205" s="8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205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5" s="1" t="s">
        <v>221</v>
      </c>
      <c r="J205" s="2" t="s">
        <v>247</v>
      </c>
      <c r="K205" s="2" t="n">
        <v>154549</v>
      </c>
      <c r="L205" s="1" t="n">
        <v>2560</v>
      </c>
      <c r="M205" s="1" t="n">
        <v>3300</v>
      </c>
    </row>
    <row r="206" customFormat="false" ht="18.7" hidden="false" customHeight="true" outlineLevel="0" collapsed="false">
      <c r="A206" s="1" t="n">
        <v>205</v>
      </c>
      <c r="B206" s="8" t="str">
        <f aca="false">HYPERLINK("https://mncourtfraud.com/file/27-CR-22-25069.pdf","27-CR-22-25069")</f>
        <v>27-CR-22-25069</v>
      </c>
      <c r="C206" s="9" t="str">
        <f aca="false">HYPERLINK("https://mncourtfraud.com/file/MBH-33.zip","MBH-33.zip")</f>
        <v>MBH-33.zip</v>
      </c>
      <c r="D206" s="2" t="s">
        <v>17</v>
      </c>
      <c r="E206" s="10" t="n">
        <v>45412</v>
      </c>
      <c r="F206" s="2" t="s">
        <v>42</v>
      </c>
      <c r="G206" s="8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206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6" s="1" t="s">
        <v>221</v>
      </c>
      <c r="J206" s="2" t="s">
        <v>247</v>
      </c>
      <c r="K206" s="2" t="n">
        <v>154549</v>
      </c>
      <c r="L206" s="1" t="n">
        <v>2560</v>
      </c>
      <c r="M206" s="1" t="n">
        <v>3300</v>
      </c>
    </row>
    <row r="207" customFormat="false" ht="18.7" hidden="false" customHeight="true" outlineLevel="0" collapsed="false">
      <c r="A207" s="1" t="n">
        <v>206</v>
      </c>
      <c r="B207" s="8" t="str">
        <f aca="false">HYPERLINK("https://mncourtfraud.com/file/27-CR-23-1583.pdf","27-CR-23-1583")</f>
        <v>27-CR-23-1583</v>
      </c>
      <c r="C207" s="9" t="str">
        <f aca="false">HYPERLINK("https://mncourtfraud.com/file/MBH-33.zip","MBH-33.zip")</f>
        <v>MBH-33.zip</v>
      </c>
      <c r="D207" s="2" t="s">
        <v>17</v>
      </c>
      <c r="E207" s="10" t="n">
        <v>45412</v>
      </c>
      <c r="F207" s="2" t="s">
        <v>42</v>
      </c>
      <c r="G207" s="8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207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7" s="1" t="s">
        <v>221</v>
      </c>
      <c r="J207" s="2" t="s">
        <v>247</v>
      </c>
      <c r="K207" s="2" t="n">
        <v>154549</v>
      </c>
      <c r="L207" s="1" t="n">
        <v>2560</v>
      </c>
      <c r="M207" s="1" t="n">
        <v>3300</v>
      </c>
    </row>
    <row r="208" customFormat="false" ht="18.7" hidden="false" customHeight="true" outlineLevel="0" collapsed="false">
      <c r="A208" s="1" t="n">
        <v>207</v>
      </c>
      <c r="B208" s="8" t="str">
        <f aca="false">HYPERLINK("https://mncourtfraud.com/file/27-CR-23-4900.pdf","27-CR-23-4900")</f>
        <v>27-CR-23-4900</v>
      </c>
      <c r="C208" s="9" t="str">
        <f aca="false">HYPERLINK("https://mncourtfraud.com/file/MBH-33.zip","MBH-33.zip")</f>
        <v>MBH-33.zip</v>
      </c>
      <c r="D208" s="2" t="s">
        <v>17</v>
      </c>
      <c r="E208" s="10" t="n">
        <v>45412</v>
      </c>
      <c r="F208" s="2" t="s">
        <v>42</v>
      </c>
      <c r="G208" s="8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208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8" s="1" t="s">
        <v>221</v>
      </c>
      <c r="J208" s="2" t="s">
        <v>247</v>
      </c>
      <c r="K208" s="2" t="n">
        <v>154549</v>
      </c>
      <c r="L208" s="1" t="n">
        <v>2560</v>
      </c>
      <c r="M208" s="1" t="n">
        <v>3300</v>
      </c>
    </row>
    <row r="209" customFormat="false" ht="18.7" hidden="false" customHeight="true" outlineLevel="0" collapsed="false">
      <c r="A209" s="1" t="n">
        <v>208</v>
      </c>
      <c r="B209" s="8" t="str">
        <f aca="false">HYPERLINK("https://mncourtfraud.com/file/27-CR-23-4904.pdf","27-CR-23-4904")</f>
        <v>27-CR-23-4904</v>
      </c>
      <c r="C209" s="9" t="str">
        <f aca="false">HYPERLINK("https://mncourtfraud.com/file/MBH-33.zip","MBH-33.zip")</f>
        <v>MBH-33.zip</v>
      </c>
      <c r="D209" s="2" t="s">
        <v>17</v>
      </c>
      <c r="E209" s="10" t="n">
        <v>45412</v>
      </c>
      <c r="F209" s="2" t="s">
        <v>42</v>
      </c>
      <c r="G209" s="8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209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9" s="1" t="s">
        <v>221</v>
      </c>
      <c r="J209" s="2" t="s">
        <v>247</v>
      </c>
      <c r="K209" s="2" t="n">
        <v>154549</v>
      </c>
      <c r="L209" s="1" t="n">
        <v>2560</v>
      </c>
      <c r="M209" s="1" t="n">
        <v>3300</v>
      </c>
    </row>
    <row r="210" customFormat="false" ht="18.7" hidden="false" customHeight="true" outlineLevel="0" collapsed="false">
      <c r="A210" s="1" t="n">
        <v>209</v>
      </c>
      <c r="B210" s="8" t="str">
        <f aca="false">HYPERLINK("https://mncourtfraud.com/file/27-CR-23-7087.pdf","27-CR-23-7087")</f>
        <v>27-CR-23-7087</v>
      </c>
      <c r="C210" s="9" t="str">
        <f aca="false">HYPERLINK("https://mncourtfraud.com/file/MBH-33.zip","MBH-33.zip")</f>
        <v>MBH-33.zip</v>
      </c>
      <c r="D210" s="2" t="s">
        <v>17</v>
      </c>
      <c r="E210" s="10" t="n">
        <v>45412</v>
      </c>
      <c r="F210" s="2" t="s">
        <v>42</v>
      </c>
      <c r="G210" s="8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210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10" s="1" t="s">
        <v>221</v>
      </c>
      <c r="J210" s="2" t="s">
        <v>247</v>
      </c>
      <c r="K210" s="2" t="n">
        <v>154549</v>
      </c>
      <c r="L210" s="1" t="n">
        <v>2560</v>
      </c>
      <c r="M210" s="1" t="n">
        <v>3300</v>
      </c>
    </row>
    <row r="211" customFormat="false" ht="18.7" hidden="false" customHeight="true" outlineLevel="0" collapsed="false">
      <c r="A211" s="1" t="n">
        <v>210</v>
      </c>
      <c r="B211" s="8" t="str">
        <f aca="false">HYPERLINK("https://mncourtfraud.com/file/27-CR-23-7088.pdf","27-CR-23-7088")</f>
        <v>27-CR-23-7088</v>
      </c>
      <c r="C211" s="9" t="str">
        <f aca="false">HYPERLINK("https://mncourtfraud.com/file/MBH-33.zip","MBH-33.zip")</f>
        <v>MBH-33.zip</v>
      </c>
      <c r="D211" s="2" t="s">
        <v>17</v>
      </c>
      <c r="E211" s="10" t="n">
        <v>45412</v>
      </c>
      <c r="F211" s="2" t="s">
        <v>42</v>
      </c>
      <c r="G211" s="8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211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11" s="1" t="s">
        <v>221</v>
      </c>
      <c r="J211" s="2" t="s">
        <v>247</v>
      </c>
      <c r="K211" s="2" t="n">
        <v>154549</v>
      </c>
      <c r="L211" s="1" t="n">
        <v>2560</v>
      </c>
      <c r="M211" s="1" t="n">
        <v>3300</v>
      </c>
    </row>
    <row r="212" customFormat="false" ht="18.7" hidden="false" customHeight="true" outlineLevel="0" collapsed="false">
      <c r="A212" s="1" t="n">
        <v>211</v>
      </c>
      <c r="B212" s="8" t="str">
        <f aca="false">HYPERLINK("https://mncourtfraud.com/file/27-CR-23-7089.pdf","27-CR-23-7089")</f>
        <v>27-CR-23-7089</v>
      </c>
      <c r="C212" s="9" t="str">
        <f aca="false">HYPERLINK("https://mncourtfraud.com/file/MBH-33.zip","MBH-33.zip")</f>
        <v>MBH-33.zip</v>
      </c>
      <c r="D212" s="2" t="s">
        <v>17</v>
      </c>
      <c r="E212" s="10" t="n">
        <v>45412</v>
      </c>
      <c r="F212" s="2" t="s">
        <v>42</v>
      </c>
      <c r="G212" s="8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212" s="8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12" s="1" t="s">
        <v>221</v>
      </c>
      <c r="J212" s="2" t="s">
        <v>247</v>
      </c>
      <c r="K212" s="2" t="n">
        <v>154549</v>
      </c>
      <c r="L212" s="1" t="n">
        <v>2560</v>
      </c>
      <c r="M212" s="1" t="n">
        <v>3300</v>
      </c>
    </row>
    <row r="213" customFormat="false" ht="18.7" hidden="false" customHeight="true" outlineLevel="0" collapsed="false">
      <c r="A213" s="1" t="n">
        <v>212</v>
      </c>
      <c r="B213" s="8" t="str">
        <f aca="false">HYPERLINK("https://mncourtfraud.com/file/27-CR-20-25524.pdf","27-CR-20-25524")</f>
        <v>27-CR-20-25524</v>
      </c>
      <c r="C213" s="9" t="str">
        <f aca="false">HYPERLINK("https://mncourtfraud.com/file/MBH-33.zip","MBH-33.zip")</f>
        <v>MBH-33.zip</v>
      </c>
      <c r="D213" s="2" t="s">
        <v>17</v>
      </c>
      <c r="E213" s="10" t="n">
        <v>45412</v>
      </c>
      <c r="F213" s="2" t="s">
        <v>42</v>
      </c>
      <c r="G213" s="8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213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3" s="1" t="s">
        <v>221</v>
      </c>
      <c r="J213" s="2" t="s">
        <v>248</v>
      </c>
      <c r="K213" s="2" t="n">
        <v>180051</v>
      </c>
      <c r="L213" s="1" t="n">
        <v>2560</v>
      </c>
      <c r="M213" s="1" t="n">
        <v>3300</v>
      </c>
    </row>
    <row r="214" customFormat="false" ht="18.7" hidden="false" customHeight="true" outlineLevel="0" collapsed="false">
      <c r="A214" s="1" t="n">
        <v>213</v>
      </c>
      <c r="B214" s="8" t="str">
        <f aca="false">HYPERLINK("https://mncourtfraud.com/file/27-CR-21-12714.pdf","27-CR-21-12714")</f>
        <v>27-CR-21-12714</v>
      </c>
      <c r="C214" s="9" t="str">
        <f aca="false">HYPERLINK("https://mncourtfraud.com/file/MBH-33.zip","MBH-33.zip")</f>
        <v>MBH-33.zip</v>
      </c>
      <c r="D214" s="2" t="s">
        <v>17</v>
      </c>
      <c r="E214" s="10" t="n">
        <v>45412</v>
      </c>
      <c r="F214" s="2" t="s">
        <v>42</v>
      </c>
      <c r="G214" s="8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214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4" s="1" t="s">
        <v>221</v>
      </c>
      <c r="J214" s="2" t="s">
        <v>248</v>
      </c>
      <c r="K214" s="2" t="n">
        <v>180051</v>
      </c>
      <c r="L214" s="1" t="n">
        <v>2560</v>
      </c>
      <c r="M214" s="1" t="n">
        <v>3300</v>
      </c>
    </row>
    <row r="215" customFormat="false" ht="18.7" hidden="false" customHeight="true" outlineLevel="0" collapsed="false">
      <c r="A215" s="1" t="n">
        <v>214</v>
      </c>
      <c r="B215" s="8" t="str">
        <f aca="false">HYPERLINK("https://mncourtfraud.com/file/27-CR-21-12749.pdf","27-CR-21-12749")</f>
        <v>27-CR-21-12749</v>
      </c>
      <c r="C215" s="9" t="str">
        <f aca="false">HYPERLINK("https://mncourtfraud.com/file/MBH-33.zip","MBH-33.zip")</f>
        <v>MBH-33.zip</v>
      </c>
      <c r="D215" s="2" t="s">
        <v>17</v>
      </c>
      <c r="E215" s="10" t="n">
        <v>45412</v>
      </c>
      <c r="F215" s="2" t="s">
        <v>42</v>
      </c>
      <c r="G215" s="8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215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5" s="1" t="s">
        <v>221</v>
      </c>
      <c r="J215" s="2" t="s">
        <v>248</v>
      </c>
      <c r="K215" s="2" t="n">
        <v>180051</v>
      </c>
      <c r="L215" s="1" t="n">
        <v>2560</v>
      </c>
      <c r="M215" s="1" t="n">
        <v>3300</v>
      </c>
    </row>
    <row r="216" customFormat="false" ht="18.7" hidden="false" customHeight="true" outlineLevel="0" collapsed="false">
      <c r="A216" s="1" t="n">
        <v>215</v>
      </c>
      <c r="B216" s="8" t="str">
        <f aca="false">HYPERLINK("https://mncourtfraud.com/file/27-CR-21-12762.pdf","27-CR-21-12762")</f>
        <v>27-CR-21-12762</v>
      </c>
      <c r="C216" s="9" t="str">
        <f aca="false">HYPERLINK("https://mncourtfraud.com/file/MBH-33.zip","MBH-33.zip")</f>
        <v>MBH-33.zip</v>
      </c>
      <c r="D216" s="2" t="s">
        <v>17</v>
      </c>
      <c r="E216" s="10" t="n">
        <v>45412</v>
      </c>
      <c r="F216" s="2" t="s">
        <v>42</v>
      </c>
      <c r="G216" s="8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216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6" s="1" t="s">
        <v>221</v>
      </c>
      <c r="J216" s="2" t="s">
        <v>248</v>
      </c>
      <c r="K216" s="2" t="n">
        <v>180051</v>
      </c>
      <c r="L216" s="1" t="n">
        <v>2560</v>
      </c>
      <c r="M216" s="1" t="n">
        <v>3300</v>
      </c>
    </row>
    <row r="217" customFormat="false" ht="18.7" hidden="false" customHeight="true" outlineLevel="0" collapsed="false">
      <c r="A217" s="1" t="n">
        <v>216</v>
      </c>
      <c r="B217" s="8" t="str">
        <f aca="false">HYPERLINK("https://mncourtfraud.com/file/27-CR-21-12947.pdf","27-CR-21-12947")</f>
        <v>27-CR-21-12947</v>
      </c>
      <c r="C217" s="9" t="str">
        <f aca="false">HYPERLINK("https://mncourtfraud.com/file/MBH-33.zip","MBH-33.zip")</f>
        <v>MBH-33.zip</v>
      </c>
      <c r="D217" s="2" t="s">
        <v>17</v>
      </c>
      <c r="E217" s="10" t="n">
        <v>45412</v>
      </c>
      <c r="F217" s="2" t="s">
        <v>42</v>
      </c>
      <c r="G217" s="8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217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7" s="1" t="s">
        <v>221</v>
      </c>
      <c r="J217" s="2" t="s">
        <v>248</v>
      </c>
      <c r="K217" s="2" t="n">
        <v>180051</v>
      </c>
      <c r="L217" s="1" t="n">
        <v>2560</v>
      </c>
      <c r="M217" s="1" t="n">
        <v>3300</v>
      </c>
    </row>
    <row r="218" customFormat="false" ht="18.7" hidden="false" customHeight="true" outlineLevel="0" collapsed="false">
      <c r="A218" s="1" t="n">
        <v>217</v>
      </c>
      <c r="B218" s="8" t="str">
        <f aca="false">HYPERLINK("https://mncourtfraud.com/file/27-CR-21-13144.pdf","27-CR-21-13144")</f>
        <v>27-CR-21-13144</v>
      </c>
      <c r="C218" s="9" t="str">
        <f aca="false">HYPERLINK("https://mncourtfraud.com/file/MBH-33.zip","MBH-33.zip")</f>
        <v>MBH-33.zip</v>
      </c>
      <c r="D218" s="2" t="s">
        <v>17</v>
      </c>
      <c r="E218" s="10" t="n">
        <v>45412</v>
      </c>
      <c r="F218" s="2" t="s">
        <v>42</v>
      </c>
      <c r="G218" s="8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218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8" s="1" t="s">
        <v>221</v>
      </c>
      <c r="J218" s="2" t="s">
        <v>248</v>
      </c>
      <c r="K218" s="2" t="n">
        <v>180051</v>
      </c>
      <c r="L218" s="1" t="n">
        <v>2560</v>
      </c>
      <c r="M218" s="1" t="n">
        <v>3300</v>
      </c>
    </row>
    <row r="219" customFormat="false" ht="18.7" hidden="false" customHeight="true" outlineLevel="0" collapsed="false">
      <c r="A219" s="1" t="n">
        <v>218</v>
      </c>
      <c r="B219" s="8" t="str">
        <f aca="false">HYPERLINK("https://mncourtfraud.com/file/27-CR-21-13146.pdf","27-CR-21-13146")</f>
        <v>27-CR-21-13146</v>
      </c>
      <c r="C219" s="9" t="str">
        <f aca="false">HYPERLINK("https://mncourtfraud.com/file/MBH-33.zip","MBH-33.zip")</f>
        <v>MBH-33.zip</v>
      </c>
      <c r="D219" s="2" t="s">
        <v>17</v>
      </c>
      <c r="E219" s="10" t="n">
        <v>45412</v>
      </c>
      <c r="F219" s="2" t="s">
        <v>42</v>
      </c>
      <c r="G219" s="8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219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9" s="1" t="s">
        <v>221</v>
      </c>
      <c r="J219" s="2" t="s">
        <v>248</v>
      </c>
      <c r="K219" s="2" t="n">
        <v>180051</v>
      </c>
      <c r="L219" s="1" t="n">
        <v>2560</v>
      </c>
      <c r="M219" s="1" t="n">
        <v>3300</v>
      </c>
    </row>
    <row r="220" customFormat="false" ht="18.7" hidden="false" customHeight="true" outlineLevel="0" collapsed="false">
      <c r="A220" s="1" t="n">
        <v>219</v>
      </c>
      <c r="B220" s="8" t="str">
        <f aca="false">HYPERLINK("https://mncourtfraud.com/file/27-CR-21-13147.pdf","27-CR-21-13147")</f>
        <v>27-CR-21-13147</v>
      </c>
      <c r="C220" s="9" t="str">
        <f aca="false">HYPERLINK("https://mncourtfraud.com/file/MBH-33.zip","MBH-33.zip")</f>
        <v>MBH-33.zip</v>
      </c>
      <c r="D220" s="2" t="s">
        <v>17</v>
      </c>
      <c r="E220" s="10" t="n">
        <v>45412</v>
      </c>
      <c r="F220" s="2" t="s">
        <v>42</v>
      </c>
      <c r="G220" s="8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20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0" s="1" t="s">
        <v>221</v>
      </c>
      <c r="J220" s="2" t="s">
        <v>248</v>
      </c>
      <c r="K220" s="2" t="n">
        <v>180051</v>
      </c>
      <c r="L220" s="1" t="n">
        <v>2560</v>
      </c>
      <c r="M220" s="1" t="n">
        <v>3300</v>
      </c>
    </row>
    <row r="221" customFormat="false" ht="18.7" hidden="false" customHeight="true" outlineLevel="0" collapsed="false">
      <c r="A221" s="1" t="n">
        <v>220</v>
      </c>
      <c r="B221" s="8" t="str">
        <f aca="false">HYPERLINK("https://mncourtfraud.com/file/27-CR-21-13150.pdf","27-CR-21-13150")</f>
        <v>27-CR-21-13150</v>
      </c>
      <c r="C221" s="9" t="str">
        <f aca="false">HYPERLINK("https://mncourtfraud.com/file/MBH-33.zip","MBH-33.zip")</f>
        <v>MBH-33.zip</v>
      </c>
      <c r="D221" s="2" t="s">
        <v>17</v>
      </c>
      <c r="E221" s="10" t="n">
        <v>45412</v>
      </c>
      <c r="F221" s="2" t="s">
        <v>42</v>
      </c>
      <c r="G221" s="8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221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1" s="1" t="s">
        <v>221</v>
      </c>
      <c r="J221" s="2" t="s">
        <v>248</v>
      </c>
      <c r="K221" s="2" t="n">
        <v>180051</v>
      </c>
      <c r="L221" s="1" t="n">
        <v>2560</v>
      </c>
      <c r="M221" s="1" t="n">
        <v>3300</v>
      </c>
    </row>
    <row r="222" customFormat="false" ht="18.7" hidden="false" customHeight="true" outlineLevel="0" collapsed="false">
      <c r="A222" s="1" t="n">
        <v>221</v>
      </c>
      <c r="B222" s="8" t="str">
        <f aca="false">HYPERLINK("https://mncourtfraud.com/file/27-CR-21-23724.pdf","27-CR-21-23724")</f>
        <v>27-CR-21-23724</v>
      </c>
      <c r="C222" s="9" t="str">
        <f aca="false">HYPERLINK("https://mncourtfraud.com/file/MBH-33.zip","MBH-33.zip")</f>
        <v>MBH-33.zip</v>
      </c>
      <c r="D222" s="2" t="s">
        <v>17</v>
      </c>
      <c r="E222" s="10" t="n">
        <v>45412</v>
      </c>
      <c r="F222" s="2" t="s">
        <v>42</v>
      </c>
      <c r="G222" s="8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222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2" s="1" t="s">
        <v>221</v>
      </c>
      <c r="J222" s="2" t="s">
        <v>248</v>
      </c>
      <c r="K222" s="2" t="n">
        <v>180051</v>
      </c>
      <c r="L222" s="1" t="n">
        <v>2560</v>
      </c>
      <c r="M222" s="1" t="n">
        <v>3300</v>
      </c>
    </row>
    <row r="223" customFormat="false" ht="18.7" hidden="false" customHeight="true" outlineLevel="0" collapsed="false">
      <c r="A223" s="1" t="n">
        <v>222</v>
      </c>
      <c r="B223" s="8" t="str">
        <f aca="false">HYPERLINK("https://mncourtfraud.com/file/27-CR-22-8126.pdf","27-CR-22-8126")</f>
        <v>27-CR-22-8126</v>
      </c>
      <c r="C223" s="9" t="str">
        <f aca="false">HYPERLINK("https://mncourtfraud.com/file/MBH-33.zip","MBH-33.zip")</f>
        <v>MBH-33.zip</v>
      </c>
      <c r="D223" s="2" t="s">
        <v>17</v>
      </c>
      <c r="E223" s="10" t="n">
        <v>45412</v>
      </c>
      <c r="F223" s="2" t="s">
        <v>42</v>
      </c>
      <c r="G223" s="8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223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3" s="1" t="s">
        <v>221</v>
      </c>
      <c r="J223" s="2" t="s">
        <v>248</v>
      </c>
      <c r="K223" s="2" t="n">
        <v>180051</v>
      </c>
      <c r="L223" s="1" t="n">
        <v>2560</v>
      </c>
      <c r="M223" s="1" t="n">
        <v>3300</v>
      </c>
    </row>
    <row r="224" customFormat="false" ht="18.7" hidden="false" customHeight="true" outlineLevel="0" collapsed="false">
      <c r="A224" s="1" t="n">
        <v>223</v>
      </c>
      <c r="B224" s="8" t="str">
        <f aca="false">HYPERLINK("https://mncourtfraud.com/file/27-CR-22-8378.pdf","27-CR-22-8378")</f>
        <v>27-CR-22-8378</v>
      </c>
      <c r="C224" s="9" t="str">
        <f aca="false">HYPERLINK("https://mncourtfraud.com/file/MBH-33.zip","MBH-33.zip")</f>
        <v>MBH-33.zip</v>
      </c>
      <c r="D224" s="2" t="s">
        <v>17</v>
      </c>
      <c r="E224" s="10" t="n">
        <v>45412</v>
      </c>
      <c r="F224" s="2" t="s">
        <v>42</v>
      </c>
      <c r="G224" s="8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224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4" s="1" t="s">
        <v>221</v>
      </c>
      <c r="J224" s="2" t="s">
        <v>248</v>
      </c>
      <c r="K224" s="2" t="n">
        <v>180051</v>
      </c>
      <c r="L224" s="1" t="n">
        <v>2560</v>
      </c>
      <c r="M224" s="1" t="n">
        <v>3300</v>
      </c>
    </row>
    <row r="225" customFormat="false" ht="18.7" hidden="false" customHeight="true" outlineLevel="0" collapsed="false">
      <c r="A225" s="1" t="n">
        <v>224</v>
      </c>
      <c r="B225" s="8" t="str">
        <f aca="false">HYPERLINK("https://mncourtfraud.com/file/27-CR-22-11847.pdf","27-CR-22-11847")</f>
        <v>27-CR-22-11847</v>
      </c>
      <c r="C225" s="9" t="str">
        <f aca="false">HYPERLINK("https://mncourtfraud.com/file/MBH-33.zip","MBH-33.zip")</f>
        <v>MBH-33.zip</v>
      </c>
      <c r="D225" s="2" t="s">
        <v>17</v>
      </c>
      <c r="E225" s="10" t="n">
        <v>45412</v>
      </c>
      <c r="F225" s="2" t="s">
        <v>42</v>
      </c>
      <c r="G225" s="8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225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5" s="1" t="s">
        <v>221</v>
      </c>
      <c r="J225" s="2" t="s">
        <v>248</v>
      </c>
      <c r="K225" s="2" t="n">
        <v>180051</v>
      </c>
      <c r="L225" s="1" t="n">
        <v>2560</v>
      </c>
      <c r="M225" s="1" t="n">
        <v>3300</v>
      </c>
    </row>
    <row r="226" customFormat="false" ht="18.7" hidden="false" customHeight="true" outlineLevel="0" collapsed="false">
      <c r="A226" s="1" t="n">
        <v>225</v>
      </c>
      <c r="B226" s="8" t="str">
        <f aca="false">HYPERLINK("https://mncourtfraud.com/file/27-CR-22-25069.pdf","27-CR-22-25069")</f>
        <v>27-CR-22-25069</v>
      </c>
      <c r="C226" s="9" t="str">
        <f aca="false">HYPERLINK("https://mncourtfraud.com/file/MBH-33.zip","MBH-33.zip")</f>
        <v>MBH-33.zip</v>
      </c>
      <c r="D226" s="2" t="s">
        <v>17</v>
      </c>
      <c r="E226" s="10" t="n">
        <v>45412</v>
      </c>
      <c r="F226" s="2" t="s">
        <v>42</v>
      </c>
      <c r="G226" s="8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226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6" s="1" t="s">
        <v>221</v>
      </c>
      <c r="J226" s="2" t="s">
        <v>248</v>
      </c>
      <c r="K226" s="2" t="n">
        <v>180051</v>
      </c>
      <c r="L226" s="1" t="n">
        <v>2560</v>
      </c>
      <c r="M226" s="1" t="n">
        <v>3300</v>
      </c>
    </row>
    <row r="227" customFormat="false" ht="18.7" hidden="false" customHeight="true" outlineLevel="0" collapsed="false">
      <c r="A227" s="1" t="n">
        <v>226</v>
      </c>
      <c r="B227" s="8" t="str">
        <f aca="false">HYPERLINK("https://mncourtfraud.com/file/27-CR-23-1583.pdf","27-CR-23-1583")</f>
        <v>27-CR-23-1583</v>
      </c>
      <c r="C227" s="9" t="str">
        <f aca="false">HYPERLINK("https://mncourtfraud.com/file/MBH-33.zip","MBH-33.zip")</f>
        <v>MBH-33.zip</v>
      </c>
      <c r="D227" s="2" t="s">
        <v>17</v>
      </c>
      <c r="E227" s="10" t="n">
        <v>45412</v>
      </c>
      <c r="F227" s="2" t="s">
        <v>42</v>
      </c>
      <c r="G227" s="8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227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7" s="1" t="s">
        <v>221</v>
      </c>
      <c r="J227" s="2" t="s">
        <v>248</v>
      </c>
      <c r="K227" s="2" t="n">
        <v>180051</v>
      </c>
      <c r="L227" s="1" t="n">
        <v>2560</v>
      </c>
      <c r="M227" s="1" t="n">
        <v>3300</v>
      </c>
    </row>
    <row r="228" customFormat="false" ht="18.7" hidden="false" customHeight="true" outlineLevel="0" collapsed="false">
      <c r="A228" s="1" t="n">
        <v>227</v>
      </c>
      <c r="B228" s="8" t="str">
        <f aca="false">HYPERLINK("https://mncourtfraud.com/file/27-CR-23-4900.pdf","27-CR-23-4900")</f>
        <v>27-CR-23-4900</v>
      </c>
      <c r="C228" s="9" t="str">
        <f aca="false">HYPERLINK("https://mncourtfraud.com/file/MBH-33.zip","MBH-33.zip")</f>
        <v>MBH-33.zip</v>
      </c>
      <c r="D228" s="2" t="s">
        <v>17</v>
      </c>
      <c r="E228" s="10" t="n">
        <v>45412</v>
      </c>
      <c r="F228" s="2" t="s">
        <v>42</v>
      </c>
      <c r="G228" s="8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228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8" s="1" t="s">
        <v>221</v>
      </c>
      <c r="J228" s="2" t="s">
        <v>248</v>
      </c>
      <c r="K228" s="2" t="n">
        <v>180051</v>
      </c>
      <c r="L228" s="1" t="n">
        <v>2560</v>
      </c>
      <c r="M228" s="1" t="n">
        <v>3300</v>
      </c>
    </row>
    <row r="229" customFormat="false" ht="18.7" hidden="false" customHeight="true" outlineLevel="0" collapsed="false">
      <c r="A229" s="1" t="n">
        <v>228</v>
      </c>
      <c r="B229" s="8" t="str">
        <f aca="false">HYPERLINK("https://mncourtfraud.com/file/27-CR-23-4904.pdf","27-CR-23-4904")</f>
        <v>27-CR-23-4904</v>
      </c>
      <c r="C229" s="9" t="str">
        <f aca="false">HYPERLINK("https://mncourtfraud.com/file/MBH-33.zip","MBH-33.zip")</f>
        <v>MBH-33.zip</v>
      </c>
      <c r="D229" s="2" t="s">
        <v>17</v>
      </c>
      <c r="E229" s="10" t="n">
        <v>45412</v>
      </c>
      <c r="F229" s="2" t="s">
        <v>42</v>
      </c>
      <c r="G229" s="8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229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9" s="1" t="s">
        <v>221</v>
      </c>
      <c r="J229" s="2" t="s">
        <v>248</v>
      </c>
      <c r="K229" s="2" t="n">
        <v>180051</v>
      </c>
      <c r="L229" s="1" t="n">
        <v>2560</v>
      </c>
      <c r="M229" s="1" t="n">
        <v>3300</v>
      </c>
    </row>
    <row r="230" customFormat="false" ht="18.7" hidden="false" customHeight="true" outlineLevel="0" collapsed="false">
      <c r="A230" s="1" t="n">
        <v>229</v>
      </c>
      <c r="B230" s="8" t="str">
        <f aca="false">HYPERLINK("https://mncourtfraud.com/file/27-CR-23-7087.pdf","27-CR-23-7087")</f>
        <v>27-CR-23-7087</v>
      </c>
      <c r="C230" s="9" t="str">
        <f aca="false">HYPERLINK("https://mncourtfraud.com/file/MBH-33.zip","MBH-33.zip")</f>
        <v>MBH-33.zip</v>
      </c>
      <c r="D230" s="2" t="s">
        <v>17</v>
      </c>
      <c r="E230" s="10" t="n">
        <v>45412</v>
      </c>
      <c r="F230" s="2" t="s">
        <v>42</v>
      </c>
      <c r="G230" s="8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230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30" s="1" t="s">
        <v>221</v>
      </c>
      <c r="J230" s="2" t="s">
        <v>248</v>
      </c>
      <c r="K230" s="2" t="n">
        <v>180051</v>
      </c>
      <c r="L230" s="1" t="n">
        <v>2560</v>
      </c>
      <c r="M230" s="1" t="n">
        <v>3300</v>
      </c>
    </row>
    <row r="231" customFormat="false" ht="18.7" hidden="false" customHeight="true" outlineLevel="0" collapsed="false">
      <c r="A231" s="1" t="n">
        <v>230</v>
      </c>
      <c r="B231" s="8" t="str">
        <f aca="false">HYPERLINK("https://mncourtfraud.com/file/27-CR-23-7088.pdf","27-CR-23-7088")</f>
        <v>27-CR-23-7088</v>
      </c>
      <c r="C231" s="9" t="str">
        <f aca="false">HYPERLINK("https://mncourtfraud.com/file/MBH-33.zip","MBH-33.zip")</f>
        <v>MBH-33.zip</v>
      </c>
      <c r="D231" s="2" t="s">
        <v>17</v>
      </c>
      <c r="E231" s="10" t="n">
        <v>45412</v>
      </c>
      <c r="F231" s="2" t="s">
        <v>42</v>
      </c>
      <c r="G231" s="8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231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31" s="1" t="s">
        <v>221</v>
      </c>
      <c r="J231" s="2" t="s">
        <v>248</v>
      </c>
      <c r="K231" s="2" t="n">
        <v>180051</v>
      </c>
      <c r="L231" s="1" t="n">
        <v>2560</v>
      </c>
      <c r="M231" s="1" t="n">
        <v>3300</v>
      </c>
    </row>
    <row r="232" customFormat="false" ht="18.7" hidden="false" customHeight="true" outlineLevel="0" collapsed="false">
      <c r="A232" s="1" t="n">
        <v>231</v>
      </c>
      <c r="B232" s="8" t="str">
        <f aca="false">HYPERLINK("https://mncourtfraud.com/file/27-CR-23-7089.pdf","27-CR-23-7089")</f>
        <v>27-CR-23-7089</v>
      </c>
      <c r="C232" s="9" t="str">
        <f aca="false">HYPERLINK("https://mncourtfraud.com/file/MBH-33.zip","MBH-33.zip")</f>
        <v>MBH-33.zip</v>
      </c>
      <c r="D232" s="2" t="s">
        <v>17</v>
      </c>
      <c r="E232" s="10" t="n">
        <v>45412</v>
      </c>
      <c r="F232" s="2" t="s">
        <v>42</v>
      </c>
      <c r="G232" s="8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232" s="8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32" s="1" t="s">
        <v>221</v>
      </c>
      <c r="J232" s="2" t="s">
        <v>248</v>
      </c>
      <c r="K232" s="2" t="n">
        <v>180051</v>
      </c>
      <c r="L232" s="1" t="n">
        <v>2560</v>
      </c>
      <c r="M232" s="1" t="n">
        <v>3300</v>
      </c>
    </row>
    <row r="233" customFormat="false" ht="18.7" hidden="false" customHeight="true" outlineLevel="0" collapsed="false">
      <c r="A233" s="1" t="n">
        <v>232</v>
      </c>
      <c r="B233" s="8" t="str">
        <f aca="false">HYPERLINK("https://mncourtfraud.com/file/27-CR-20-25524.pdf","27-CR-20-25524")</f>
        <v>27-CR-20-25524</v>
      </c>
      <c r="C233" s="9" t="str">
        <f aca="false">HYPERLINK("https://mncourtfraud.com/file/MBH-33.zip","MBH-33.zip")</f>
        <v>MBH-33.zip</v>
      </c>
      <c r="D233" s="2" t="s">
        <v>17</v>
      </c>
      <c r="E233" s="10" t="n">
        <v>45412</v>
      </c>
      <c r="F233" s="2" t="s">
        <v>42</v>
      </c>
      <c r="G233" s="8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233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3" s="1" t="s">
        <v>221</v>
      </c>
      <c r="J233" s="2" t="s">
        <v>249</v>
      </c>
      <c r="K233" s="2" t="n">
        <v>71271</v>
      </c>
      <c r="L233" s="1" t="n">
        <v>2560</v>
      </c>
      <c r="M233" s="1" t="n">
        <v>3300</v>
      </c>
    </row>
    <row r="234" customFormat="false" ht="18.7" hidden="false" customHeight="true" outlineLevel="0" collapsed="false">
      <c r="A234" s="1" t="n">
        <v>233</v>
      </c>
      <c r="B234" s="8" t="str">
        <f aca="false">HYPERLINK("https://mncourtfraud.com/file/27-CR-21-12714.pdf","27-CR-21-12714")</f>
        <v>27-CR-21-12714</v>
      </c>
      <c r="C234" s="9" t="str">
        <f aca="false">HYPERLINK("https://mncourtfraud.com/file/MBH-33.zip","MBH-33.zip")</f>
        <v>MBH-33.zip</v>
      </c>
      <c r="D234" s="2" t="s">
        <v>17</v>
      </c>
      <c r="E234" s="10" t="n">
        <v>45412</v>
      </c>
      <c r="F234" s="2" t="s">
        <v>42</v>
      </c>
      <c r="G234" s="8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234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4" s="1" t="s">
        <v>221</v>
      </c>
      <c r="J234" s="2" t="s">
        <v>249</v>
      </c>
      <c r="K234" s="2" t="n">
        <v>71271</v>
      </c>
      <c r="L234" s="1" t="n">
        <v>2560</v>
      </c>
      <c r="M234" s="1" t="n">
        <v>3300</v>
      </c>
    </row>
    <row r="235" customFormat="false" ht="18.7" hidden="false" customHeight="true" outlineLevel="0" collapsed="false">
      <c r="A235" s="1" t="n">
        <v>234</v>
      </c>
      <c r="B235" s="8" t="str">
        <f aca="false">HYPERLINK("https://mncourtfraud.com/file/27-CR-21-12749.pdf","27-CR-21-12749")</f>
        <v>27-CR-21-12749</v>
      </c>
      <c r="C235" s="9" t="str">
        <f aca="false">HYPERLINK("https://mncourtfraud.com/file/MBH-33.zip","MBH-33.zip")</f>
        <v>MBH-33.zip</v>
      </c>
      <c r="D235" s="2" t="s">
        <v>17</v>
      </c>
      <c r="E235" s="10" t="n">
        <v>45412</v>
      </c>
      <c r="F235" s="2" t="s">
        <v>42</v>
      </c>
      <c r="G235" s="8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235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5" s="1" t="s">
        <v>221</v>
      </c>
      <c r="J235" s="2" t="s">
        <v>249</v>
      </c>
      <c r="K235" s="2" t="n">
        <v>71271</v>
      </c>
      <c r="L235" s="1" t="n">
        <v>2560</v>
      </c>
      <c r="M235" s="1" t="n">
        <v>3300</v>
      </c>
    </row>
    <row r="236" customFormat="false" ht="18.7" hidden="false" customHeight="true" outlineLevel="0" collapsed="false">
      <c r="A236" s="1" t="n">
        <v>235</v>
      </c>
      <c r="B236" s="8" t="str">
        <f aca="false">HYPERLINK("https://mncourtfraud.com/file/27-CR-21-12762.pdf","27-CR-21-12762")</f>
        <v>27-CR-21-12762</v>
      </c>
      <c r="C236" s="9" t="str">
        <f aca="false">HYPERLINK("https://mncourtfraud.com/file/MBH-33.zip","MBH-33.zip")</f>
        <v>MBH-33.zip</v>
      </c>
      <c r="D236" s="2" t="s">
        <v>17</v>
      </c>
      <c r="E236" s="10" t="n">
        <v>45412</v>
      </c>
      <c r="F236" s="2" t="s">
        <v>42</v>
      </c>
      <c r="G236" s="8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236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6" s="1" t="s">
        <v>221</v>
      </c>
      <c r="J236" s="2" t="s">
        <v>249</v>
      </c>
      <c r="K236" s="2" t="n">
        <v>71271</v>
      </c>
      <c r="L236" s="1" t="n">
        <v>2560</v>
      </c>
      <c r="M236" s="1" t="n">
        <v>3300</v>
      </c>
    </row>
    <row r="237" customFormat="false" ht="18.7" hidden="false" customHeight="true" outlineLevel="0" collapsed="false">
      <c r="A237" s="1" t="n">
        <v>236</v>
      </c>
      <c r="B237" s="8" t="str">
        <f aca="false">HYPERLINK("https://mncourtfraud.com/file/27-CR-21-12947.pdf","27-CR-21-12947")</f>
        <v>27-CR-21-12947</v>
      </c>
      <c r="C237" s="9" t="str">
        <f aca="false">HYPERLINK("https://mncourtfraud.com/file/MBH-33.zip","MBH-33.zip")</f>
        <v>MBH-33.zip</v>
      </c>
      <c r="D237" s="2" t="s">
        <v>17</v>
      </c>
      <c r="E237" s="10" t="n">
        <v>45412</v>
      </c>
      <c r="F237" s="2" t="s">
        <v>42</v>
      </c>
      <c r="G237" s="8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237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7" s="1" t="s">
        <v>221</v>
      </c>
      <c r="J237" s="2" t="s">
        <v>249</v>
      </c>
      <c r="K237" s="2" t="n">
        <v>71271</v>
      </c>
      <c r="L237" s="1" t="n">
        <v>2560</v>
      </c>
      <c r="M237" s="1" t="n">
        <v>3300</v>
      </c>
    </row>
    <row r="238" customFormat="false" ht="18.7" hidden="false" customHeight="true" outlineLevel="0" collapsed="false">
      <c r="A238" s="1" t="n">
        <v>237</v>
      </c>
      <c r="B238" s="8" t="str">
        <f aca="false">HYPERLINK("https://mncourtfraud.com/file/27-CR-21-13144.pdf","27-CR-21-13144")</f>
        <v>27-CR-21-13144</v>
      </c>
      <c r="C238" s="9" t="str">
        <f aca="false">HYPERLINK("https://mncourtfraud.com/file/MBH-33.zip","MBH-33.zip")</f>
        <v>MBH-33.zip</v>
      </c>
      <c r="D238" s="2" t="s">
        <v>17</v>
      </c>
      <c r="E238" s="10" t="n">
        <v>45412</v>
      </c>
      <c r="F238" s="2" t="s">
        <v>42</v>
      </c>
      <c r="G238" s="8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238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8" s="1" t="s">
        <v>221</v>
      </c>
      <c r="J238" s="2" t="s">
        <v>249</v>
      </c>
      <c r="K238" s="2" t="n">
        <v>71271</v>
      </c>
      <c r="L238" s="1" t="n">
        <v>2560</v>
      </c>
      <c r="M238" s="1" t="n">
        <v>3300</v>
      </c>
    </row>
    <row r="239" customFormat="false" ht="18.7" hidden="false" customHeight="true" outlineLevel="0" collapsed="false">
      <c r="A239" s="1" t="n">
        <v>238</v>
      </c>
      <c r="B239" s="8" t="str">
        <f aca="false">HYPERLINK("https://mncourtfraud.com/file/27-CR-21-13146.pdf","27-CR-21-13146")</f>
        <v>27-CR-21-13146</v>
      </c>
      <c r="C239" s="9" t="str">
        <f aca="false">HYPERLINK("https://mncourtfraud.com/file/MBH-33.zip","MBH-33.zip")</f>
        <v>MBH-33.zip</v>
      </c>
      <c r="D239" s="2" t="s">
        <v>17</v>
      </c>
      <c r="E239" s="10" t="n">
        <v>45412</v>
      </c>
      <c r="F239" s="2" t="s">
        <v>42</v>
      </c>
      <c r="G239" s="8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239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9" s="1" t="s">
        <v>221</v>
      </c>
      <c r="J239" s="2" t="s">
        <v>249</v>
      </c>
      <c r="K239" s="2" t="n">
        <v>71271</v>
      </c>
      <c r="L239" s="1" t="n">
        <v>2560</v>
      </c>
      <c r="M239" s="1" t="n">
        <v>3300</v>
      </c>
    </row>
    <row r="240" customFormat="false" ht="18.7" hidden="false" customHeight="true" outlineLevel="0" collapsed="false">
      <c r="A240" s="1" t="n">
        <v>239</v>
      </c>
      <c r="B240" s="8" t="str">
        <f aca="false">HYPERLINK("https://mncourtfraud.com/file/27-CR-21-13147.pdf","27-CR-21-13147")</f>
        <v>27-CR-21-13147</v>
      </c>
      <c r="C240" s="9" t="str">
        <f aca="false">HYPERLINK("https://mncourtfraud.com/file/MBH-33.zip","MBH-33.zip")</f>
        <v>MBH-33.zip</v>
      </c>
      <c r="D240" s="2" t="s">
        <v>17</v>
      </c>
      <c r="E240" s="10" t="n">
        <v>45412</v>
      </c>
      <c r="F240" s="2" t="s">
        <v>42</v>
      </c>
      <c r="G240" s="8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40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0" s="1" t="s">
        <v>221</v>
      </c>
      <c r="J240" s="2" t="s">
        <v>249</v>
      </c>
      <c r="K240" s="2" t="n">
        <v>71271</v>
      </c>
      <c r="L240" s="1" t="n">
        <v>2560</v>
      </c>
      <c r="M240" s="1" t="n">
        <v>3300</v>
      </c>
    </row>
    <row r="241" customFormat="false" ht="18.7" hidden="false" customHeight="true" outlineLevel="0" collapsed="false">
      <c r="A241" s="1" t="n">
        <v>240</v>
      </c>
      <c r="B241" s="8" t="str">
        <f aca="false">HYPERLINK("https://mncourtfraud.com/file/27-CR-21-13150.pdf","27-CR-21-13150")</f>
        <v>27-CR-21-13150</v>
      </c>
      <c r="C241" s="9" t="str">
        <f aca="false">HYPERLINK("https://mncourtfraud.com/file/MBH-33.zip","MBH-33.zip")</f>
        <v>MBH-33.zip</v>
      </c>
      <c r="D241" s="2" t="s">
        <v>17</v>
      </c>
      <c r="E241" s="10" t="n">
        <v>45412</v>
      </c>
      <c r="F241" s="2" t="s">
        <v>42</v>
      </c>
      <c r="G241" s="8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241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1" s="1" t="s">
        <v>221</v>
      </c>
      <c r="J241" s="2" t="s">
        <v>249</v>
      </c>
      <c r="K241" s="2" t="n">
        <v>71271</v>
      </c>
      <c r="L241" s="1" t="n">
        <v>2560</v>
      </c>
      <c r="M241" s="1" t="n">
        <v>3300</v>
      </c>
    </row>
    <row r="242" customFormat="false" ht="18.7" hidden="false" customHeight="true" outlineLevel="0" collapsed="false">
      <c r="A242" s="1" t="n">
        <v>241</v>
      </c>
      <c r="B242" s="8" t="str">
        <f aca="false">HYPERLINK("https://mncourtfraud.com/file/27-CR-21-23724.pdf","27-CR-21-23724")</f>
        <v>27-CR-21-23724</v>
      </c>
      <c r="C242" s="9" t="str">
        <f aca="false">HYPERLINK("https://mncourtfraud.com/file/MBH-33.zip","MBH-33.zip")</f>
        <v>MBH-33.zip</v>
      </c>
      <c r="D242" s="2" t="s">
        <v>17</v>
      </c>
      <c r="E242" s="10" t="n">
        <v>45412</v>
      </c>
      <c r="F242" s="2" t="s">
        <v>42</v>
      </c>
      <c r="G242" s="8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242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2" s="1" t="s">
        <v>221</v>
      </c>
      <c r="J242" s="2" t="s">
        <v>249</v>
      </c>
      <c r="K242" s="2" t="n">
        <v>71271</v>
      </c>
      <c r="L242" s="1" t="n">
        <v>2560</v>
      </c>
      <c r="M242" s="1" t="n">
        <v>3300</v>
      </c>
    </row>
    <row r="243" customFormat="false" ht="18.7" hidden="false" customHeight="true" outlineLevel="0" collapsed="false">
      <c r="A243" s="1" t="n">
        <v>242</v>
      </c>
      <c r="B243" s="8" t="str">
        <f aca="false">HYPERLINK("https://mncourtfraud.com/file/27-CR-22-8126.pdf","27-CR-22-8126")</f>
        <v>27-CR-22-8126</v>
      </c>
      <c r="C243" s="9" t="str">
        <f aca="false">HYPERLINK("https://mncourtfraud.com/file/MBH-33.zip","MBH-33.zip")</f>
        <v>MBH-33.zip</v>
      </c>
      <c r="D243" s="2" t="s">
        <v>17</v>
      </c>
      <c r="E243" s="10" t="n">
        <v>45412</v>
      </c>
      <c r="F243" s="2" t="s">
        <v>42</v>
      </c>
      <c r="G243" s="8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243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3" s="1" t="s">
        <v>221</v>
      </c>
      <c r="J243" s="2" t="s">
        <v>249</v>
      </c>
      <c r="K243" s="2" t="n">
        <v>71271</v>
      </c>
      <c r="L243" s="1" t="n">
        <v>2560</v>
      </c>
      <c r="M243" s="1" t="n">
        <v>3300</v>
      </c>
    </row>
    <row r="244" customFormat="false" ht="18.7" hidden="false" customHeight="true" outlineLevel="0" collapsed="false">
      <c r="A244" s="1" t="n">
        <v>243</v>
      </c>
      <c r="B244" s="8" t="str">
        <f aca="false">HYPERLINK("https://mncourtfraud.com/file/27-CR-22-8378.pdf","27-CR-22-8378")</f>
        <v>27-CR-22-8378</v>
      </c>
      <c r="C244" s="9" t="str">
        <f aca="false">HYPERLINK("https://mncourtfraud.com/file/MBH-33.zip","MBH-33.zip")</f>
        <v>MBH-33.zip</v>
      </c>
      <c r="D244" s="2" t="s">
        <v>17</v>
      </c>
      <c r="E244" s="10" t="n">
        <v>45412</v>
      </c>
      <c r="F244" s="2" t="s">
        <v>42</v>
      </c>
      <c r="G244" s="8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244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4" s="1" t="s">
        <v>221</v>
      </c>
      <c r="J244" s="2" t="s">
        <v>249</v>
      </c>
      <c r="K244" s="2" t="n">
        <v>71271</v>
      </c>
      <c r="L244" s="1" t="n">
        <v>2560</v>
      </c>
      <c r="M244" s="1" t="n">
        <v>3300</v>
      </c>
    </row>
    <row r="245" customFormat="false" ht="18.7" hidden="false" customHeight="true" outlineLevel="0" collapsed="false">
      <c r="A245" s="1" t="n">
        <v>244</v>
      </c>
      <c r="B245" s="8" t="str">
        <f aca="false">HYPERLINK("https://mncourtfraud.com/file/27-CR-22-11847.pdf","27-CR-22-11847")</f>
        <v>27-CR-22-11847</v>
      </c>
      <c r="C245" s="9" t="str">
        <f aca="false">HYPERLINK("https://mncourtfraud.com/file/MBH-33.zip","MBH-33.zip")</f>
        <v>MBH-33.zip</v>
      </c>
      <c r="D245" s="2" t="s">
        <v>17</v>
      </c>
      <c r="E245" s="10" t="n">
        <v>45412</v>
      </c>
      <c r="F245" s="2" t="s">
        <v>42</v>
      </c>
      <c r="G245" s="8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245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5" s="1" t="s">
        <v>221</v>
      </c>
      <c r="J245" s="2" t="s">
        <v>249</v>
      </c>
      <c r="K245" s="2" t="n">
        <v>71271</v>
      </c>
      <c r="L245" s="1" t="n">
        <v>2560</v>
      </c>
      <c r="M245" s="1" t="n">
        <v>3300</v>
      </c>
    </row>
    <row r="246" customFormat="false" ht="18.7" hidden="false" customHeight="true" outlineLevel="0" collapsed="false">
      <c r="A246" s="1" t="n">
        <v>245</v>
      </c>
      <c r="B246" s="8" t="str">
        <f aca="false">HYPERLINK("https://mncourtfraud.com/file/27-CR-22-25069.pdf","27-CR-22-25069")</f>
        <v>27-CR-22-25069</v>
      </c>
      <c r="C246" s="9" t="str">
        <f aca="false">HYPERLINK("https://mncourtfraud.com/file/MBH-33.zip","MBH-33.zip")</f>
        <v>MBH-33.zip</v>
      </c>
      <c r="D246" s="2" t="s">
        <v>17</v>
      </c>
      <c r="E246" s="10" t="n">
        <v>45412</v>
      </c>
      <c r="F246" s="2" t="s">
        <v>42</v>
      </c>
      <c r="G246" s="8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246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6" s="1" t="s">
        <v>221</v>
      </c>
      <c r="J246" s="2" t="s">
        <v>249</v>
      </c>
      <c r="K246" s="2" t="n">
        <v>71271</v>
      </c>
      <c r="L246" s="1" t="n">
        <v>2560</v>
      </c>
      <c r="M246" s="1" t="n">
        <v>3300</v>
      </c>
    </row>
    <row r="247" customFormat="false" ht="18.7" hidden="false" customHeight="true" outlineLevel="0" collapsed="false">
      <c r="A247" s="1" t="n">
        <v>246</v>
      </c>
      <c r="B247" s="8" t="str">
        <f aca="false">HYPERLINK("https://mncourtfraud.com/file/27-CR-23-1583.pdf","27-CR-23-1583")</f>
        <v>27-CR-23-1583</v>
      </c>
      <c r="C247" s="9" t="str">
        <f aca="false">HYPERLINK("https://mncourtfraud.com/file/MBH-33.zip","MBH-33.zip")</f>
        <v>MBH-33.zip</v>
      </c>
      <c r="D247" s="2" t="s">
        <v>17</v>
      </c>
      <c r="E247" s="10" t="n">
        <v>45412</v>
      </c>
      <c r="F247" s="2" t="s">
        <v>42</v>
      </c>
      <c r="G247" s="8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247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7" s="1" t="s">
        <v>221</v>
      </c>
      <c r="J247" s="2" t="s">
        <v>249</v>
      </c>
      <c r="K247" s="2" t="n">
        <v>71271</v>
      </c>
      <c r="L247" s="1" t="n">
        <v>2560</v>
      </c>
      <c r="M247" s="1" t="n">
        <v>3300</v>
      </c>
    </row>
    <row r="248" customFormat="false" ht="18.7" hidden="false" customHeight="true" outlineLevel="0" collapsed="false">
      <c r="A248" s="1" t="n">
        <v>247</v>
      </c>
      <c r="B248" s="8" t="str">
        <f aca="false">HYPERLINK("https://mncourtfraud.com/file/27-CR-23-4900.pdf","27-CR-23-4900")</f>
        <v>27-CR-23-4900</v>
      </c>
      <c r="C248" s="9" t="str">
        <f aca="false">HYPERLINK("https://mncourtfraud.com/file/MBH-33.zip","MBH-33.zip")</f>
        <v>MBH-33.zip</v>
      </c>
      <c r="D248" s="2" t="s">
        <v>17</v>
      </c>
      <c r="E248" s="10" t="n">
        <v>45412</v>
      </c>
      <c r="F248" s="2" t="s">
        <v>42</v>
      </c>
      <c r="G248" s="8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248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8" s="1" t="s">
        <v>221</v>
      </c>
      <c r="J248" s="2" t="s">
        <v>249</v>
      </c>
      <c r="K248" s="2" t="n">
        <v>71271</v>
      </c>
      <c r="L248" s="1" t="n">
        <v>2560</v>
      </c>
      <c r="M248" s="1" t="n">
        <v>3300</v>
      </c>
    </row>
    <row r="249" customFormat="false" ht="18.7" hidden="false" customHeight="true" outlineLevel="0" collapsed="false">
      <c r="A249" s="1" t="n">
        <v>248</v>
      </c>
      <c r="B249" s="8" t="str">
        <f aca="false">HYPERLINK("https://mncourtfraud.com/file/27-CR-23-4904.pdf","27-CR-23-4904")</f>
        <v>27-CR-23-4904</v>
      </c>
      <c r="C249" s="9" t="str">
        <f aca="false">HYPERLINK("https://mncourtfraud.com/file/MBH-33.zip","MBH-33.zip")</f>
        <v>MBH-33.zip</v>
      </c>
      <c r="D249" s="2" t="s">
        <v>17</v>
      </c>
      <c r="E249" s="10" t="n">
        <v>45412</v>
      </c>
      <c r="F249" s="2" t="s">
        <v>42</v>
      </c>
      <c r="G249" s="8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249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49" s="1" t="s">
        <v>221</v>
      </c>
      <c r="J249" s="2" t="s">
        <v>249</v>
      </c>
      <c r="K249" s="2" t="n">
        <v>71271</v>
      </c>
      <c r="L249" s="1" t="n">
        <v>2560</v>
      </c>
      <c r="M249" s="1" t="n">
        <v>3300</v>
      </c>
    </row>
    <row r="250" customFormat="false" ht="18.7" hidden="false" customHeight="true" outlineLevel="0" collapsed="false">
      <c r="A250" s="1" t="n">
        <v>249</v>
      </c>
      <c r="B250" s="8" t="str">
        <f aca="false">HYPERLINK("https://mncourtfraud.com/file/27-CR-23-7087.pdf","27-CR-23-7087")</f>
        <v>27-CR-23-7087</v>
      </c>
      <c r="C250" s="9" t="str">
        <f aca="false">HYPERLINK("https://mncourtfraud.com/file/MBH-33.zip","MBH-33.zip")</f>
        <v>MBH-33.zip</v>
      </c>
      <c r="D250" s="2" t="s">
        <v>17</v>
      </c>
      <c r="E250" s="10" t="n">
        <v>45412</v>
      </c>
      <c r="F250" s="2" t="s">
        <v>42</v>
      </c>
      <c r="G250" s="8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250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50" s="1" t="s">
        <v>221</v>
      </c>
      <c r="J250" s="2" t="s">
        <v>249</v>
      </c>
      <c r="K250" s="2" t="n">
        <v>71271</v>
      </c>
      <c r="L250" s="1" t="n">
        <v>2560</v>
      </c>
      <c r="M250" s="1" t="n">
        <v>3300</v>
      </c>
    </row>
    <row r="251" customFormat="false" ht="18.7" hidden="false" customHeight="true" outlineLevel="0" collapsed="false">
      <c r="A251" s="1" t="n">
        <v>250</v>
      </c>
      <c r="B251" s="8" t="str">
        <f aca="false">HYPERLINK("https://mncourtfraud.com/file/27-CR-23-7088.pdf","27-CR-23-7088")</f>
        <v>27-CR-23-7088</v>
      </c>
      <c r="C251" s="9" t="str">
        <f aca="false">HYPERLINK("https://mncourtfraud.com/file/MBH-33.zip","MBH-33.zip")</f>
        <v>MBH-33.zip</v>
      </c>
      <c r="D251" s="2" t="s">
        <v>17</v>
      </c>
      <c r="E251" s="10" t="n">
        <v>45412</v>
      </c>
      <c r="F251" s="2" t="s">
        <v>42</v>
      </c>
      <c r="G251" s="8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251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51" s="1" t="s">
        <v>221</v>
      </c>
      <c r="J251" s="2" t="s">
        <v>249</v>
      </c>
      <c r="K251" s="2" t="n">
        <v>71271</v>
      </c>
      <c r="L251" s="1" t="n">
        <v>2560</v>
      </c>
      <c r="M251" s="1" t="n">
        <v>3300</v>
      </c>
    </row>
    <row r="252" customFormat="false" ht="18.7" hidden="false" customHeight="true" outlineLevel="0" collapsed="false">
      <c r="A252" s="1" t="n">
        <v>251</v>
      </c>
      <c r="B252" s="8" t="str">
        <f aca="false">HYPERLINK("https://mncourtfraud.com/file/27-CR-23-7089.pdf","27-CR-23-7089")</f>
        <v>27-CR-23-7089</v>
      </c>
      <c r="C252" s="9" t="str">
        <f aca="false">HYPERLINK("https://mncourtfraud.com/file/MBH-33.zip","MBH-33.zip")</f>
        <v>MBH-33.zip</v>
      </c>
      <c r="D252" s="2" t="s">
        <v>17</v>
      </c>
      <c r="E252" s="10" t="n">
        <v>45412</v>
      </c>
      <c r="F252" s="2" t="s">
        <v>42</v>
      </c>
      <c r="G252" s="8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252" s="8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52" s="1" t="s">
        <v>221</v>
      </c>
      <c r="J252" s="2" t="s">
        <v>249</v>
      </c>
      <c r="K252" s="2" t="n">
        <v>71271</v>
      </c>
      <c r="L252" s="1" t="n">
        <v>2560</v>
      </c>
      <c r="M252" s="1" t="n">
        <v>3300</v>
      </c>
    </row>
    <row r="1043751" customFormat="false" ht="12.8" hidden="false" customHeight="true" outlineLevel="0" collapsed="false"/>
    <row r="1043752" customFormat="false" ht="12.8" hidden="false" customHeight="true" outlineLevel="0" collapsed="false"/>
    <row r="1043753" customFormat="false" ht="12.8" hidden="false" customHeight="true" outlineLevel="0" collapsed="false"/>
    <row r="1043754" customFormat="false" ht="12.8" hidden="false" customHeight="true" outlineLevel="0" collapsed="false"/>
    <row r="1043755" customFormat="false" ht="12.8" hidden="false" customHeight="true" outlineLevel="0" collapsed="false"/>
    <row r="1043756" customFormat="false" ht="12.8" hidden="false" customHeight="true" outlineLevel="0" collapsed="false"/>
    <row r="1043757" customFormat="false" ht="12.8" hidden="false" customHeight="true" outlineLevel="0" collapsed="false"/>
    <row r="1043758" customFormat="false" ht="12.8" hidden="false" customHeight="true" outlineLevel="0" collapsed="false"/>
    <row r="1043759" customFormat="false" ht="12.8" hidden="false" customHeight="true" outlineLevel="0" collapsed="false"/>
    <row r="1043760" customFormat="false" ht="12.8" hidden="false" customHeight="true" outlineLevel="0" collapsed="false"/>
    <row r="1043761" customFormat="false" ht="12.8" hidden="false" customHeight="true" outlineLevel="0" collapsed="false"/>
    <row r="1043762" customFormat="false" ht="12.8" hidden="false" customHeight="true" outlineLevel="0" collapsed="false"/>
    <row r="1043763" customFormat="false" ht="12.8" hidden="false" customHeight="true" outlineLevel="0" collapsed="false"/>
    <row r="1043764" customFormat="false" ht="12.8" hidden="false" customHeight="true" outlineLevel="0" collapsed="false"/>
    <row r="1043765" customFormat="false" ht="12.8" hidden="false" customHeight="true" outlineLevel="0" collapsed="false"/>
    <row r="1043766" customFormat="false" ht="12.8" hidden="false" customHeight="true" outlineLevel="0" collapsed="false"/>
    <row r="1043767" customFormat="false" ht="12.8" hidden="false" customHeight="true" outlineLevel="0" collapsed="false"/>
    <row r="1043768" customFormat="false" ht="12.8" hidden="false" customHeight="true" outlineLevel="0" collapsed="false"/>
    <row r="1043769" customFormat="false" ht="12.8" hidden="false" customHeight="true" outlineLevel="0" collapsed="false"/>
    <row r="1043770" customFormat="false" ht="12.8" hidden="false" customHeight="true" outlineLevel="0" collapsed="false"/>
    <row r="1043771" customFormat="false" ht="12.8" hidden="false" customHeight="true" outlineLevel="0" collapsed="false"/>
    <row r="1043772" customFormat="false" ht="12.8" hidden="false" customHeight="true" outlineLevel="0" collapsed="false"/>
    <row r="1043773" customFormat="false" ht="12.8" hidden="false" customHeight="true" outlineLevel="0" collapsed="false"/>
    <row r="1043774" customFormat="false" ht="12.8" hidden="false" customHeight="true" outlineLevel="0" collapsed="false"/>
    <row r="1043775" customFormat="false" ht="12.8" hidden="false" customHeight="true" outlineLevel="0" collapsed="false"/>
    <row r="1043776" customFormat="false" ht="12.8" hidden="false" customHeight="true" outlineLevel="0" collapsed="false"/>
    <row r="1043777" customFormat="false" ht="12.8" hidden="false" customHeight="true" outlineLevel="0" collapsed="false"/>
    <row r="1043778" customFormat="false" ht="12.8" hidden="false" customHeight="true" outlineLevel="0" collapsed="false"/>
    <row r="1043779" customFormat="false" ht="12.8" hidden="false" customHeight="true" outlineLevel="0" collapsed="false"/>
    <row r="1043780" customFormat="false" ht="12.8" hidden="false" customHeight="true" outlineLevel="0" collapsed="false"/>
    <row r="1043781" customFormat="false" ht="12.8" hidden="false" customHeight="true" outlineLevel="0" collapsed="false"/>
    <row r="1043782" customFormat="false" ht="12.8" hidden="false" customHeight="true" outlineLevel="0" collapsed="false"/>
    <row r="1043783" customFormat="false" ht="12.8" hidden="false" customHeight="true" outlineLevel="0" collapsed="false"/>
    <row r="1043784" customFormat="false" ht="12.8" hidden="false" customHeight="true" outlineLevel="0" collapsed="false"/>
    <row r="1043785" customFormat="false" ht="12.8" hidden="false" customHeight="true" outlineLevel="0" collapsed="false"/>
    <row r="1043786" customFormat="false" ht="12.8" hidden="false" customHeight="true" outlineLevel="0" collapsed="false"/>
    <row r="1043787" customFormat="false" ht="12.8" hidden="false" customHeight="true" outlineLevel="0" collapsed="false"/>
    <row r="1043788" customFormat="false" ht="12.8" hidden="false" customHeight="true" outlineLevel="0" collapsed="false"/>
    <row r="1043789" customFormat="false" ht="12.8" hidden="false" customHeight="true" outlineLevel="0" collapsed="false"/>
    <row r="1043790" customFormat="false" ht="12.8" hidden="false" customHeight="true" outlineLevel="0" collapsed="false"/>
    <row r="1043791" customFormat="false" ht="12.8" hidden="false" customHeight="true" outlineLevel="0" collapsed="false"/>
    <row r="1043792" customFormat="false" ht="12.8" hidden="false" customHeight="true" outlineLevel="0" collapsed="false"/>
    <row r="1043793" customFormat="false" ht="12.8" hidden="false" customHeight="true" outlineLevel="0" collapsed="false"/>
    <row r="1043794" customFormat="false" ht="12.8" hidden="false" customHeight="true" outlineLevel="0" collapsed="false"/>
    <row r="1043795" customFormat="false" ht="12.8" hidden="false" customHeight="true" outlineLevel="0" collapsed="false"/>
    <row r="1043796" customFormat="false" ht="12.8" hidden="false" customHeight="true" outlineLevel="0" collapsed="false"/>
    <row r="1043797" customFormat="false" ht="12.8" hidden="false" customHeight="true" outlineLevel="0" collapsed="false"/>
    <row r="1043798" customFormat="false" ht="12.8" hidden="false" customHeight="true" outlineLevel="0" collapsed="false"/>
    <row r="1043799" customFormat="false" ht="12.8" hidden="false" customHeight="true" outlineLevel="0" collapsed="false"/>
    <row r="1043800" customFormat="false" ht="12.8" hidden="false" customHeight="true" outlineLevel="0" collapsed="false"/>
    <row r="1043801" customFormat="false" ht="12.8" hidden="false" customHeight="true" outlineLevel="0" collapsed="false"/>
    <row r="1043802" customFormat="false" ht="12.8" hidden="false" customHeight="true" outlineLevel="0" collapsed="false"/>
    <row r="1043803" customFormat="false" ht="12.8" hidden="false" customHeight="true" outlineLevel="0" collapsed="false"/>
    <row r="1043804" customFormat="false" ht="12.8" hidden="false" customHeight="true" outlineLevel="0" collapsed="false"/>
    <row r="1043805" customFormat="false" ht="12.8" hidden="false" customHeight="true" outlineLevel="0" collapsed="false"/>
    <row r="1043806" customFormat="false" ht="12.8" hidden="false" customHeight="true" outlineLevel="0" collapsed="false"/>
    <row r="1043807" customFormat="false" ht="12.8" hidden="false" customHeight="true" outlineLevel="0" collapsed="false"/>
    <row r="1043808" customFormat="false" ht="12.8" hidden="false" customHeight="true" outlineLevel="0" collapsed="false"/>
    <row r="1043809" customFormat="false" ht="12.8" hidden="false" customHeight="true" outlineLevel="0" collapsed="false"/>
    <row r="1043810" customFormat="false" ht="12.8" hidden="false" customHeight="true" outlineLevel="0" collapsed="false"/>
    <row r="1043811" customFormat="false" ht="12.8" hidden="false" customHeight="true" outlineLevel="0" collapsed="false"/>
    <row r="1043812" customFormat="false" ht="12.8" hidden="false" customHeight="true" outlineLevel="0" collapsed="false"/>
    <row r="1043813" customFormat="false" ht="12.8" hidden="false" customHeight="true" outlineLevel="0" collapsed="false"/>
    <row r="1043814" customFormat="false" ht="12.8" hidden="false" customHeight="true" outlineLevel="0" collapsed="false"/>
    <row r="1043815" customFormat="false" ht="12.8" hidden="false" customHeight="true" outlineLevel="0" collapsed="false"/>
    <row r="1043816" customFormat="false" ht="12.8" hidden="false" customHeight="true" outlineLevel="0" collapsed="false"/>
    <row r="1043817" customFormat="false" ht="12.8" hidden="false" customHeight="true" outlineLevel="0" collapsed="false"/>
    <row r="1043818" customFormat="false" ht="12.8" hidden="false" customHeight="true" outlineLevel="0" collapsed="false"/>
    <row r="1043819" customFormat="false" ht="12.8" hidden="false" customHeight="true" outlineLevel="0" collapsed="false"/>
    <row r="1043820" customFormat="false" ht="12.8" hidden="false" customHeight="true" outlineLevel="0" collapsed="false"/>
    <row r="1043821" customFormat="false" ht="12.8" hidden="false" customHeight="true" outlineLevel="0" collapsed="false"/>
    <row r="1043822" customFormat="false" ht="12.8" hidden="false" customHeight="true" outlineLevel="0" collapsed="false"/>
    <row r="1043823" customFormat="false" ht="12.8" hidden="false" customHeight="true" outlineLevel="0" collapsed="false"/>
    <row r="1043824" customFormat="false" ht="12.8" hidden="false" customHeight="true" outlineLevel="0" collapsed="false"/>
    <row r="1043825" customFormat="false" ht="12.8" hidden="false" customHeight="true" outlineLevel="0" collapsed="false"/>
    <row r="1043826" customFormat="false" ht="12.8" hidden="false" customHeight="true" outlineLevel="0" collapsed="false"/>
    <row r="1043827" customFormat="false" ht="12.8" hidden="false" customHeight="true" outlineLevel="0" collapsed="false"/>
    <row r="1043828" customFormat="false" ht="12.8" hidden="false" customHeight="true" outlineLevel="0" collapsed="false"/>
    <row r="1043829" customFormat="false" ht="12.8" hidden="false" customHeight="true" outlineLevel="0" collapsed="false"/>
    <row r="1043830" customFormat="false" ht="12.8" hidden="false" customHeight="true" outlineLevel="0" collapsed="false"/>
    <row r="1043831" customFormat="false" ht="12.8" hidden="false" customHeight="true" outlineLevel="0" collapsed="false"/>
    <row r="1043832" customFormat="false" ht="12.8" hidden="false" customHeight="true" outlineLevel="0" collapsed="false"/>
    <row r="1043833" customFormat="false" ht="12.8" hidden="false" customHeight="true" outlineLevel="0" collapsed="false"/>
    <row r="1043834" customFormat="false" ht="12.8" hidden="false" customHeight="true" outlineLevel="0" collapsed="false"/>
    <row r="1043835" customFormat="false" ht="12.8" hidden="false" customHeight="true" outlineLevel="0" collapsed="false"/>
    <row r="1043836" customFormat="false" ht="12.8" hidden="false" customHeight="true" outlineLevel="0" collapsed="false"/>
    <row r="1043837" customFormat="false" ht="12.8" hidden="false" customHeight="true" outlineLevel="0" collapsed="false"/>
    <row r="1043838" customFormat="false" ht="12.8" hidden="false" customHeight="true" outlineLevel="0" collapsed="false"/>
    <row r="1043839" customFormat="false" ht="12.8" hidden="false" customHeight="true" outlineLevel="0" collapsed="false"/>
    <row r="1043840" customFormat="false" ht="12.8" hidden="false" customHeight="true" outlineLevel="0" collapsed="false"/>
    <row r="1043841" customFormat="false" ht="12.8" hidden="false" customHeight="true" outlineLevel="0" collapsed="false"/>
    <row r="1043842" customFormat="false" ht="12.8" hidden="false" customHeight="true" outlineLevel="0" collapsed="false"/>
    <row r="1043843" customFormat="false" ht="12.8" hidden="false" customHeight="true" outlineLevel="0" collapsed="false"/>
    <row r="1043844" customFormat="false" ht="12.8" hidden="false" customHeight="true" outlineLevel="0" collapsed="false"/>
    <row r="1043845" customFormat="false" ht="12.8" hidden="false" customHeight="true" outlineLevel="0" collapsed="false"/>
    <row r="1043846" customFormat="false" ht="12.8" hidden="false" customHeight="true" outlineLevel="0" collapsed="false"/>
    <row r="1043847" customFormat="false" ht="12.8" hidden="false" customHeight="true" outlineLevel="0" collapsed="false"/>
    <row r="1043848" customFormat="false" ht="12.8" hidden="false" customHeight="true" outlineLevel="0" collapsed="false"/>
    <row r="1043849" customFormat="false" ht="12.8" hidden="false" customHeight="true" outlineLevel="0" collapsed="false"/>
    <row r="1043850" customFormat="false" ht="12.8" hidden="false" customHeight="true" outlineLevel="0" collapsed="false"/>
    <row r="1043851" customFormat="false" ht="12.8" hidden="false" customHeight="true" outlineLevel="0" collapsed="false"/>
    <row r="1043852" customFormat="false" ht="12.8" hidden="false" customHeight="true" outlineLevel="0" collapsed="false"/>
    <row r="1043853" customFormat="false" ht="12.8" hidden="false" customHeight="true" outlineLevel="0" collapsed="false"/>
    <row r="1043854" customFormat="false" ht="12.8" hidden="false" customHeight="true" outlineLevel="0" collapsed="false"/>
    <row r="1043855" customFormat="false" ht="12.8" hidden="false" customHeight="true" outlineLevel="0" collapsed="false"/>
    <row r="1043856" customFormat="false" ht="12.8" hidden="false" customHeight="true" outlineLevel="0" collapsed="false"/>
    <row r="1043857" customFormat="false" ht="12.8" hidden="false" customHeight="true" outlineLevel="0" collapsed="false"/>
    <row r="1043858" customFormat="false" ht="12.8" hidden="false" customHeight="true" outlineLevel="0" collapsed="false"/>
    <row r="1043859" customFormat="false" ht="12.8" hidden="false" customHeight="true" outlineLevel="0" collapsed="false"/>
    <row r="1043860" customFormat="false" ht="12.8" hidden="false" customHeight="true" outlineLevel="0" collapsed="false"/>
    <row r="1043861" customFormat="false" ht="12.8" hidden="false" customHeight="true" outlineLevel="0" collapsed="false"/>
    <row r="1043862" customFormat="false" ht="12.8" hidden="false" customHeight="true" outlineLevel="0" collapsed="false"/>
    <row r="1043863" customFormat="false" ht="12.8" hidden="false" customHeight="true" outlineLevel="0" collapsed="false"/>
    <row r="1043864" customFormat="false" ht="12.8" hidden="false" customHeight="true" outlineLevel="0" collapsed="false"/>
    <row r="1043865" customFormat="false" ht="12.8" hidden="false" customHeight="true" outlineLevel="0" collapsed="false"/>
    <row r="1043866" customFormat="false" ht="12.8" hidden="false" customHeight="true" outlineLevel="0" collapsed="false"/>
    <row r="1043867" customFormat="false" ht="12.8" hidden="false" customHeight="true" outlineLevel="0" collapsed="false"/>
    <row r="1043868" customFormat="false" ht="12.8" hidden="false" customHeight="true" outlineLevel="0" collapsed="false"/>
    <row r="1043869" customFormat="false" ht="12.8" hidden="false" customHeight="true" outlineLevel="0" collapsed="false"/>
    <row r="1043870" customFormat="false" ht="12.8" hidden="false" customHeight="true" outlineLevel="0" collapsed="false"/>
    <row r="1043871" customFormat="false" ht="12.8" hidden="false" customHeight="true" outlineLevel="0" collapsed="false"/>
    <row r="1043872" customFormat="false" ht="12.8" hidden="false" customHeight="true" outlineLevel="0" collapsed="false"/>
    <row r="1043873" customFormat="false" ht="12.8" hidden="false" customHeight="true" outlineLevel="0" collapsed="false"/>
    <row r="1043874" customFormat="false" ht="12.8" hidden="false" customHeight="true" outlineLevel="0" collapsed="false"/>
    <row r="1043875" customFormat="false" ht="12.8" hidden="false" customHeight="true" outlineLevel="0" collapsed="false"/>
    <row r="1043876" customFormat="false" ht="12.8" hidden="false" customHeight="true" outlineLevel="0" collapsed="false"/>
    <row r="1043877" customFormat="false" ht="12.8" hidden="false" customHeight="true" outlineLevel="0" collapsed="false"/>
    <row r="1043878" customFormat="false" ht="12.8" hidden="false" customHeight="true" outlineLevel="0" collapsed="false"/>
    <row r="1043879" customFormat="false" ht="12.8" hidden="false" customHeight="true" outlineLevel="0" collapsed="false"/>
    <row r="1043880" customFormat="false" ht="12.8" hidden="false" customHeight="true" outlineLevel="0" collapsed="false"/>
    <row r="1043881" customFormat="false" ht="12.8" hidden="false" customHeight="true" outlineLevel="0" collapsed="false"/>
    <row r="1043882" customFormat="false" ht="12.8" hidden="false" customHeight="true" outlineLevel="0" collapsed="false"/>
    <row r="1043883" customFormat="false" ht="12.8" hidden="false" customHeight="true" outlineLevel="0" collapsed="false"/>
    <row r="1043884" customFormat="false" ht="12.8" hidden="false" customHeight="true" outlineLevel="0" collapsed="false"/>
    <row r="1043885" customFormat="false" ht="12.8" hidden="false" customHeight="true" outlineLevel="0" collapsed="false"/>
    <row r="1043886" customFormat="false" ht="12.8" hidden="false" customHeight="true" outlineLevel="0" collapsed="false"/>
    <row r="1043887" customFormat="false" ht="12.8" hidden="false" customHeight="true" outlineLevel="0" collapsed="false"/>
    <row r="1043888" customFormat="false" ht="12.8" hidden="false" customHeight="true" outlineLevel="0" collapsed="false"/>
    <row r="1043889" customFormat="false" ht="12.8" hidden="false" customHeight="true" outlineLevel="0" collapsed="false"/>
    <row r="1043890" customFormat="false" ht="12.8" hidden="false" customHeight="true" outlineLevel="0" collapsed="false"/>
    <row r="1043891" customFormat="false" ht="12.8" hidden="false" customHeight="true" outlineLevel="0" collapsed="false"/>
    <row r="1043892" customFormat="false" ht="12.8" hidden="false" customHeight="true" outlineLevel="0" collapsed="false"/>
    <row r="1043893" customFormat="false" ht="12.8" hidden="false" customHeight="true" outlineLevel="0" collapsed="false"/>
    <row r="1043894" customFormat="false" ht="12.8" hidden="false" customHeight="true" outlineLevel="0" collapsed="false"/>
    <row r="1043895" customFormat="false" ht="12.8" hidden="false" customHeight="true" outlineLevel="0" collapsed="false"/>
    <row r="1043896" customFormat="false" ht="12.8" hidden="false" customHeight="true" outlineLevel="0" collapsed="false"/>
    <row r="1043897" customFormat="false" ht="12.8" hidden="false" customHeight="true" outlineLevel="0" collapsed="false"/>
    <row r="1043898" customFormat="false" ht="12.8" hidden="false" customHeight="true" outlineLevel="0" collapsed="false"/>
    <row r="1043899" customFormat="false" ht="12.8" hidden="false" customHeight="true" outlineLevel="0" collapsed="false"/>
    <row r="1043900" customFormat="false" ht="12.8" hidden="false" customHeight="true" outlineLevel="0" collapsed="false"/>
    <row r="1043901" customFormat="false" ht="12.8" hidden="false" customHeight="true" outlineLevel="0" collapsed="false"/>
    <row r="1043902" customFormat="false" ht="12.8" hidden="false" customHeight="true" outlineLevel="0" collapsed="false"/>
    <row r="1043903" customFormat="false" ht="12.8" hidden="false" customHeight="true" outlineLevel="0" collapsed="false"/>
    <row r="1043904" customFormat="false" ht="12.8" hidden="false" customHeight="true" outlineLevel="0" collapsed="false"/>
    <row r="1043905" customFormat="false" ht="12.8" hidden="false" customHeight="true" outlineLevel="0" collapsed="false"/>
    <row r="1043906" customFormat="false" ht="12.8" hidden="false" customHeight="true" outlineLevel="0" collapsed="false"/>
    <row r="1043907" customFormat="false" ht="12.8" hidden="false" customHeight="true" outlineLevel="0" collapsed="false"/>
    <row r="1043908" customFormat="false" ht="12.8" hidden="false" customHeight="true" outlineLevel="0" collapsed="false"/>
    <row r="1043909" customFormat="false" ht="12.8" hidden="false" customHeight="true" outlineLevel="0" collapsed="false"/>
    <row r="1043910" customFormat="false" ht="12.8" hidden="false" customHeight="true" outlineLevel="0" collapsed="false"/>
    <row r="1043911" customFormat="false" ht="12.8" hidden="false" customHeight="true" outlineLevel="0" collapsed="false"/>
    <row r="1043912" customFormat="false" ht="12.8" hidden="false" customHeight="true" outlineLevel="0" collapsed="false"/>
    <row r="1043913" customFormat="false" ht="12.8" hidden="false" customHeight="true" outlineLevel="0" collapsed="false"/>
    <row r="1043914" customFormat="false" ht="12.8" hidden="false" customHeight="true" outlineLevel="0" collapsed="false"/>
    <row r="1043915" customFormat="false" ht="12.8" hidden="false" customHeight="true" outlineLevel="0" collapsed="false"/>
    <row r="1043916" customFormat="false" ht="12.8" hidden="false" customHeight="true" outlineLevel="0" collapsed="false"/>
    <row r="1043917" customFormat="false" ht="12.8" hidden="false" customHeight="true" outlineLevel="0" collapsed="false"/>
    <row r="1043918" customFormat="false" ht="12.8" hidden="false" customHeight="true" outlineLevel="0" collapsed="false"/>
    <row r="1043919" customFormat="false" ht="12.8" hidden="false" customHeight="true" outlineLevel="0" collapsed="false"/>
    <row r="1043920" customFormat="false" ht="12.8" hidden="false" customHeight="true" outlineLevel="0" collapsed="false"/>
    <row r="1043921" customFormat="false" ht="12.8" hidden="false" customHeight="true" outlineLevel="0" collapsed="false"/>
    <row r="1043922" customFormat="false" ht="12.8" hidden="false" customHeight="true" outlineLevel="0" collapsed="false"/>
    <row r="1043923" customFormat="false" ht="12.8" hidden="false" customHeight="true" outlineLevel="0" collapsed="false"/>
    <row r="1043924" customFormat="false" ht="12.8" hidden="false" customHeight="true" outlineLevel="0" collapsed="false"/>
    <row r="1043925" customFormat="false" ht="12.8" hidden="false" customHeight="true" outlineLevel="0" collapsed="false"/>
    <row r="1043926" customFormat="false" ht="12.8" hidden="false" customHeight="true" outlineLevel="0" collapsed="false"/>
    <row r="1043927" customFormat="false" ht="12.8" hidden="false" customHeight="true" outlineLevel="0" collapsed="false"/>
    <row r="1043928" customFormat="false" ht="12.8" hidden="false" customHeight="true" outlineLevel="0" collapsed="false"/>
    <row r="1043929" customFormat="false" ht="12.8" hidden="false" customHeight="true" outlineLevel="0" collapsed="false"/>
    <row r="1043930" customFormat="false" ht="12.8" hidden="false" customHeight="true" outlineLevel="0" collapsed="false"/>
    <row r="1043931" customFormat="false" ht="12.8" hidden="false" customHeight="true" outlineLevel="0" collapsed="false"/>
    <row r="1043932" customFormat="false" ht="12.8" hidden="false" customHeight="true" outlineLevel="0" collapsed="false"/>
    <row r="1043933" customFormat="false" ht="12.8" hidden="false" customHeight="true" outlineLevel="0" collapsed="false"/>
    <row r="1043934" customFormat="false" ht="12.8" hidden="false" customHeight="true" outlineLevel="0" collapsed="false"/>
    <row r="1043935" customFormat="false" ht="12.8" hidden="false" customHeight="true" outlineLevel="0" collapsed="false"/>
    <row r="1043936" customFormat="false" ht="12.8" hidden="false" customHeight="true" outlineLevel="0" collapsed="false"/>
    <row r="1043937" customFormat="false" ht="12.8" hidden="false" customHeight="true" outlineLevel="0" collapsed="false"/>
    <row r="1043938" customFormat="false" ht="12.8" hidden="false" customHeight="true" outlineLevel="0" collapsed="false"/>
    <row r="1043939" customFormat="false" ht="12.8" hidden="false" customHeight="true" outlineLevel="0" collapsed="false"/>
    <row r="1043940" customFormat="false" ht="12.8" hidden="false" customHeight="true" outlineLevel="0" collapsed="false"/>
    <row r="1043941" customFormat="false" ht="12.8" hidden="false" customHeight="true" outlineLevel="0" collapsed="false"/>
    <row r="1043942" customFormat="false" ht="12.8" hidden="false" customHeight="true" outlineLevel="0" collapsed="false"/>
    <row r="1043943" customFormat="false" ht="12.8" hidden="false" customHeight="true" outlineLevel="0" collapsed="false"/>
    <row r="1043944" customFormat="false" ht="12.8" hidden="false" customHeight="true" outlineLevel="0" collapsed="false"/>
    <row r="1043945" customFormat="false" ht="12.8" hidden="false" customHeight="true" outlineLevel="0" collapsed="false"/>
    <row r="1043946" customFormat="false" ht="12.8" hidden="false" customHeight="true" outlineLevel="0" collapsed="false"/>
    <row r="1043947" customFormat="false" ht="12.8" hidden="false" customHeight="true" outlineLevel="0" collapsed="false"/>
    <row r="1043948" customFormat="false" ht="12.8" hidden="false" customHeight="true" outlineLevel="0" collapsed="false"/>
    <row r="1043949" customFormat="false" ht="12.8" hidden="false" customHeight="true" outlineLevel="0" collapsed="false"/>
    <row r="1043950" customFormat="false" ht="12.8" hidden="false" customHeight="true" outlineLevel="0" collapsed="false"/>
    <row r="1043951" customFormat="false" ht="12.8" hidden="false" customHeight="true" outlineLevel="0" collapsed="false"/>
    <row r="1043952" customFormat="false" ht="12.8" hidden="false" customHeight="true" outlineLevel="0" collapsed="false"/>
    <row r="1043953" customFormat="false" ht="12.8" hidden="false" customHeight="true" outlineLevel="0" collapsed="false"/>
    <row r="1043954" customFormat="false" ht="12.8" hidden="false" customHeight="true" outlineLevel="0" collapsed="false"/>
    <row r="1043955" customFormat="false" ht="12.8" hidden="false" customHeight="true" outlineLevel="0" collapsed="false"/>
    <row r="1043956" customFormat="false" ht="12.8" hidden="false" customHeight="true" outlineLevel="0" collapsed="false"/>
    <row r="1043957" customFormat="false" ht="12.8" hidden="false" customHeight="true" outlineLevel="0" collapsed="false"/>
    <row r="1043958" customFormat="false" ht="12.8" hidden="false" customHeight="true" outlineLevel="0" collapsed="false"/>
    <row r="1043959" customFormat="false" ht="12.8" hidden="false" customHeight="true" outlineLevel="0" collapsed="false"/>
    <row r="1043960" customFormat="false" ht="12.8" hidden="false" customHeight="true" outlineLevel="0" collapsed="false"/>
    <row r="1043961" customFormat="false" ht="12.8" hidden="false" customHeight="true" outlineLevel="0" collapsed="false"/>
    <row r="1043962" customFormat="false" ht="12.8" hidden="false" customHeight="true" outlineLevel="0" collapsed="false"/>
    <row r="1043963" customFormat="false" ht="12.8" hidden="false" customHeight="true" outlineLevel="0" collapsed="false"/>
    <row r="1043964" customFormat="false" ht="12.8" hidden="false" customHeight="true" outlineLevel="0" collapsed="false"/>
    <row r="1043965" customFormat="false" ht="12.8" hidden="false" customHeight="true" outlineLevel="0" collapsed="false"/>
    <row r="1043966" customFormat="false" ht="12.8" hidden="false" customHeight="true" outlineLevel="0" collapsed="false"/>
    <row r="1043967" customFormat="false" ht="12.8" hidden="false" customHeight="true" outlineLevel="0" collapsed="false"/>
    <row r="1043968" customFormat="false" ht="12.8" hidden="false" customHeight="true" outlineLevel="0" collapsed="false"/>
    <row r="1043969" customFormat="false" ht="12.8" hidden="false" customHeight="true" outlineLevel="0" collapsed="false"/>
    <row r="1043970" customFormat="false" ht="12.8" hidden="false" customHeight="true" outlineLevel="0" collapsed="false"/>
    <row r="1043971" customFormat="false" ht="12.8" hidden="false" customHeight="true" outlineLevel="0" collapsed="false"/>
    <row r="1043972" customFormat="false" ht="12.8" hidden="false" customHeight="true" outlineLevel="0" collapsed="false"/>
    <row r="1043973" customFormat="false" ht="12.8" hidden="false" customHeight="true" outlineLevel="0" collapsed="false"/>
    <row r="1043974" customFormat="false" ht="12.8" hidden="false" customHeight="true" outlineLevel="0" collapsed="false"/>
    <row r="1043975" customFormat="false" ht="12.8" hidden="false" customHeight="true" outlineLevel="0" collapsed="false"/>
    <row r="1043976" customFormat="false" ht="12.8" hidden="false" customHeight="true" outlineLevel="0" collapsed="false"/>
    <row r="1043977" customFormat="false" ht="12.8" hidden="false" customHeight="true" outlineLevel="0" collapsed="false"/>
    <row r="1043978" customFormat="false" ht="12.8" hidden="false" customHeight="true" outlineLevel="0" collapsed="false"/>
    <row r="1043979" customFormat="false" ht="12.8" hidden="false" customHeight="true" outlineLevel="0" collapsed="false"/>
    <row r="1043980" customFormat="false" ht="12.8" hidden="false" customHeight="true" outlineLevel="0" collapsed="false"/>
    <row r="1043981" customFormat="false" ht="12.8" hidden="false" customHeight="true" outlineLevel="0" collapsed="false"/>
    <row r="1043982" customFormat="false" ht="12.8" hidden="false" customHeight="true" outlineLevel="0" collapsed="false"/>
    <row r="1043983" customFormat="false" ht="12.8" hidden="false" customHeight="true" outlineLevel="0" collapsed="false"/>
    <row r="1043984" customFormat="false" ht="12.8" hidden="false" customHeight="true" outlineLevel="0" collapsed="false"/>
    <row r="1043985" customFormat="false" ht="12.8" hidden="false" customHeight="true" outlineLevel="0" collapsed="false"/>
    <row r="1043986" customFormat="false" ht="12.8" hidden="false" customHeight="true" outlineLevel="0" collapsed="false"/>
    <row r="1043987" customFormat="false" ht="12.8" hidden="false" customHeight="true" outlineLevel="0" collapsed="false"/>
    <row r="1043988" customFormat="false" ht="12.8" hidden="false" customHeight="true" outlineLevel="0" collapsed="false"/>
    <row r="1043989" customFormat="false" ht="12.8" hidden="false" customHeight="true" outlineLevel="0" collapsed="false"/>
    <row r="1043990" customFormat="false" ht="12.8" hidden="false" customHeight="true" outlineLevel="0" collapsed="false"/>
    <row r="1043991" customFormat="false" ht="12.8" hidden="false" customHeight="true" outlineLevel="0" collapsed="false"/>
    <row r="1043992" customFormat="false" ht="12.8" hidden="false" customHeight="true" outlineLevel="0" collapsed="false"/>
    <row r="1043993" customFormat="false" ht="12.8" hidden="false" customHeight="true" outlineLevel="0" collapsed="false"/>
    <row r="1043994" customFormat="false" ht="12.8" hidden="false" customHeight="true" outlineLevel="0" collapsed="false"/>
    <row r="1043995" customFormat="false" ht="12.8" hidden="false" customHeight="true" outlineLevel="0" collapsed="false"/>
    <row r="1043996" customFormat="false" ht="12.8" hidden="false" customHeight="true" outlineLevel="0" collapsed="false"/>
    <row r="1043997" customFormat="false" ht="12.8" hidden="false" customHeight="true" outlineLevel="0" collapsed="false"/>
    <row r="1043998" customFormat="false" ht="12.8" hidden="false" customHeight="true" outlineLevel="0" collapsed="false"/>
    <row r="1043999" customFormat="false" ht="12.8" hidden="false" customHeight="true" outlineLevel="0" collapsed="false"/>
    <row r="1044000" customFormat="false" ht="12.8" hidden="false" customHeight="true" outlineLevel="0" collapsed="false"/>
    <row r="1044001" customFormat="false" ht="12.8" hidden="false" customHeight="true" outlineLevel="0" collapsed="false"/>
    <row r="1044002" customFormat="false" ht="12.8" hidden="false" customHeight="true" outlineLevel="0" collapsed="false"/>
    <row r="1044003" customFormat="false" ht="12.8" hidden="false" customHeight="true" outlineLevel="0" collapsed="false"/>
    <row r="1044004" customFormat="false" ht="12.8" hidden="false" customHeight="true" outlineLevel="0" collapsed="false"/>
    <row r="1044005" customFormat="false" ht="12.8" hidden="false" customHeight="true" outlineLevel="0" collapsed="false"/>
    <row r="1044006" customFormat="false" ht="12.8" hidden="false" customHeight="true" outlineLevel="0" collapsed="false"/>
    <row r="1044007" customFormat="false" ht="12.8" hidden="false" customHeight="true" outlineLevel="0" collapsed="false"/>
    <row r="1044008" customFormat="false" ht="12.8" hidden="false" customHeight="true" outlineLevel="0" collapsed="false"/>
    <row r="1044009" customFormat="false" ht="12.8" hidden="false" customHeight="true" outlineLevel="0" collapsed="false"/>
    <row r="1044010" customFormat="false" ht="12.8" hidden="false" customHeight="true" outlineLevel="0" collapsed="false"/>
    <row r="1044011" customFormat="false" ht="12.8" hidden="false" customHeight="true" outlineLevel="0" collapsed="false"/>
    <row r="1044012" customFormat="false" ht="12.8" hidden="false" customHeight="true" outlineLevel="0" collapsed="false"/>
    <row r="1044013" customFormat="false" ht="12.8" hidden="false" customHeight="true" outlineLevel="0" collapsed="false"/>
    <row r="1044014" customFormat="false" ht="12.8" hidden="false" customHeight="true" outlineLevel="0" collapsed="false"/>
    <row r="1044015" customFormat="false" ht="12.8" hidden="false" customHeight="true" outlineLevel="0" collapsed="false"/>
    <row r="1044016" customFormat="false" ht="12.8" hidden="false" customHeight="true" outlineLevel="0" collapsed="false"/>
    <row r="1044017" customFormat="false" ht="12.8" hidden="false" customHeight="true" outlineLevel="0" collapsed="false"/>
    <row r="1044018" customFormat="false" ht="12.8" hidden="false" customHeight="true" outlineLevel="0" collapsed="false"/>
    <row r="1044019" customFormat="false" ht="12.8" hidden="false" customHeight="true" outlineLevel="0" collapsed="false"/>
    <row r="1044020" customFormat="false" ht="12.8" hidden="false" customHeight="true" outlineLevel="0" collapsed="false"/>
    <row r="1044021" customFormat="false" ht="12.8" hidden="false" customHeight="true" outlineLevel="0" collapsed="false"/>
    <row r="1044022" customFormat="false" ht="12.8" hidden="false" customHeight="true" outlineLevel="0" collapsed="false"/>
    <row r="1044023" customFormat="false" ht="12.8" hidden="false" customHeight="true" outlineLevel="0" collapsed="false"/>
    <row r="1044024" customFormat="false" ht="12.8" hidden="false" customHeight="true" outlineLevel="0" collapsed="false"/>
    <row r="1044025" customFormat="false" ht="12.8" hidden="false" customHeight="true" outlineLevel="0" collapsed="false"/>
    <row r="1044026" customFormat="false" ht="12.8" hidden="false" customHeight="true" outlineLevel="0" collapsed="false"/>
    <row r="1044027" customFormat="false" ht="12.8" hidden="false" customHeight="true" outlineLevel="0" collapsed="false"/>
    <row r="1044028" customFormat="false" ht="12.8" hidden="false" customHeight="true" outlineLevel="0" collapsed="false"/>
    <row r="1044029" customFormat="false" ht="12.8" hidden="false" customHeight="true" outlineLevel="0" collapsed="false"/>
    <row r="1044030" customFormat="false" ht="12.8" hidden="false" customHeight="true" outlineLevel="0" collapsed="false"/>
    <row r="1044031" customFormat="false" ht="12.8" hidden="false" customHeight="true" outlineLevel="0" collapsed="false"/>
    <row r="1044032" customFormat="false" ht="12.8" hidden="false" customHeight="true" outlineLevel="0" collapsed="false"/>
    <row r="1044033" customFormat="false" ht="12.8" hidden="false" customHeight="true" outlineLevel="0" collapsed="false"/>
    <row r="1044034" customFormat="false" ht="12.8" hidden="false" customHeight="true" outlineLevel="0" collapsed="false"/>
    <row r="1044035" customFormat="false" ht="12.8" hidden="false" customHeight="true" outlineLevel="0" collapsed="false"/>
    <row r="1044036" customFormat="false" ht="12.8" hidden="false" customHeight="true" outlineLevel="0" collapsed="false"/>
    <row r="1044037" customFormat="false" ht="12.8" hidden="false" customHeight="true" outlineLevel="0" collapsed="false"/>
    <row r="1044038" customFormat="false" ht="12.8" hidden="false" customHeight="true" outlineLevel="0" collapsed="false"/>
    <row r="1044039" customFormat="false" ht="12.8" hidden="false" customHeight="true" outlineLevel="0" collapsed="false"/>
    <row r="1044040" customFormat="false" ht="12.8" hidden="false" customHeight="true" outlineLevel="0" collapsed="false"/>
    <row r="1044041" customFormat="false" ht="12.8" hidden="false" customHeight="true" outlineLevel="0" collapsed="false"/>
    <row r="1044042" customFormat="false" ht="12.8" hidden="false" customHeight="true" outlineLevel="0" collapsed="false"/>
    <row r="1044043" customFormat="false" ht="12.8" hidden="false" customHeight="true" outlineLevel="0" collapsed="false"/>
    <row r="1044044" customFormat="false" ht="12.8" hidden="false" customHeight="true" outlineLevel="0" collapsed="false"/>
    <row r="1044045" customFormat="false" ht="12.8" hidden="false" customHeight="true" outlineLevel="0" collapsed="false"/>
    <row r="1044046" customFormat="false" ht="12.8" hidden="false" customHeight="true" outlineLevel="0" collapsed="false"/>
    <row r="1044047" customFormat="false" ht="12.8" hidden="false" customHeight="true" outlineLevel="0" collapsed="false"/>
    <row r="1044048" customFormat="false" ht="12.8" hidden="false" customHeight="true" outlineLevel="0" collapsed="false"/>
    <row r="1044049" customFormat="false" ht="12.8" hidden="false" customHeight="true" outlineLevel="0" collapsed="false"/>
    <row r="1044050" customFormat="false" ht="12.8" hidden="false" customHeight="true" outlineLevel="0" collapsed="false"/>
    <row r="1044051" customFormat="false" ht="12.8" hidden="false" customHeight="true" outlineLevel="0" collapsed="false"/>
    <row r="1044052" customFormat="false" ht="12.8" hidden="false" customHeight="true" outlineLevel="0" collapsed="false"/>
    <row r="1044053" customFormat="false" ht="12.8" hidden="false" customHeight="true" outlineLevel="0" collapsed="false"/>
    <row r="1044054" customFormat="false" ht="12.8" hidden="false" customHeight="true" outlineLevel="0" collapsed="false"/>
    <row r="1044055" customFormat="false" ht="12.8" hidden="false" customHeight="true" outlineLevel="0" collapsed="false"/>
    <row r="1044056" customFormat="false" ht="12.8" hidden="false" customHeight="true" outlineLevel="0" collapsed="false"/>
    <row r="1044057" customFormat="false" ht="12.8" hidden="false" customHeight="true" outlineLevel="0" collapsed="false"/>
    <row r="1044058" customFormat="false" ht="12.8" hidden="false" customHeight="true" outlineLevel="0" collapsed="false"/>
    <row r="1044059" customFormat="false" ht="12.8" hidden="false" customHeight="true" outlineLevel="0" collapsed="false"/>
    <row r="1044060" customFormat="false" ht="12.8" hidden="false" customHeight="true" outlineLevel="0" collapsed="false"/>
    <row r="1044061" customFormat="false" ht="12.8" hidden="false" customHeight="true" outlineLevel="0" collapsed="false"/>
    <row r="1044062" customFormat="false" ht="12.8" hidden="false" customHeight="true" outlineLevel="0" collapsed="false"/>
    <row r="1044063" customFormat="false" ht="12.8" hidden="false" customHeight="true" outlineLevel="0" collapsed="false"/>
    <row r="1044064" customFormat="false" ht="12.8" hidden="false" customHeight="true" outlineLevel="0" collapsed="false"/>
    <row r="1044065" customFormat="false" ht="12.8" hidden="false" customHeight="true" outlineLevel="0" collapsed="false"/>
    <row r="1044066" customFormat="false" ht="12.8" hidden="false" customHeight="true" outlineLevel="0" collapsed="false"/>
    <row r="1044067" customFormat="false" ht="12.8" hidden="false" customHeight="true" outlineLevel="0" collapsed="false"/>
    <row r="1044068" customFormat="false" ht="12.8" hidden="false" customHeight="true" outlineLevel="0" collapsed="false"/>
    <row r="1044069" customFormat="false" ht="12.8" hidden="false" customHeight="true" outlineLevel="0" collapsed="false"/>
    <row r="1044070" customFormat="false" ht="12.8" hidden="false" customHeight="true" outlineLevel="0" collapsed="false"/>
    <row r="1044071" customFormat="false" ht="12.8" hidden="false" customHeight="true" outlineLevel="0" collapsed="false"/>
    <row r="1044072" customFormat="false" ht="12.8" hidden="false" customHeight="true" outlineLevel="0" collapsed="false"/>
    <row r="1044073" customFormat="false" ht="12.8" hidden="false" customHeight="true" outlineLevel="0" collapsed="false"/>
    <row r="1044074" customFormat="false" ht="12.8" hidden="false" customHeight="true" outlineLevel="0" collapsed="false"/>
    <row r="1044075" customFormat="false" ht="12.8" hidden="false" customHeight="true" outlineLevel="0" collapsed="false"/>
    <row r="1044076" customFormat="false" ht="12.8" hidden="false" customHeight="true" outlineLevel="0" collapsed="false"/>
    <row r="1044077" customFormat="false" ht="12.8" hidden="false" customHeight="true" outlineLevel="0" collapsed="false"/>
    <row r="1044078" customFormat="false" ht="12.8" hidden="false" customHeight="true" outlineLevel="0" collapsed="false"/>
    <row r="1044079" customFormat="false" ht="12.8" hidden="false" customHeight="true" outlineLevel="0" collapsed="false"/>
    <row r="1044080" customFormat="false" ht="12.8" hidden="false" customHeight="true" outlineLevel="0" collapsed="false"/>
    <row r="1044081" customFormat="false" ht="12.8" hidden="false" customHeight="true" outlineLevel="0" collapsed="false"/>
    <row r="1044082" customFormat="false" ht="12.8" hidden="false" customHeight="true" outlineLevel="0" collapsed="false"/>
    <row r="1044083" customFormat="false" ht="12.8" hidden="false" customHeight="true" outlineLevel="0" collapsed="false"/>
    <row r="1044084" customFormat="false" ht="12.8" hidden="false" customHeight="true" outlineLevel="0" collapsed="false"/>
    <row r="1044085" customFormat="false" ht="12.8" hidden="false" customHeight="true" outlineLevel="0" collapsed="false"/>
    <row r="1044086" customFormat="false" ht="12.8" hidden="false" customHeight="true" outlineLevel="0" collapsed="false"/>
    <row r="1044087" customFormat="false" ht="12.8" hidden="false" customHeight="true" outlineLevel="0" collapsed="false"/>
    <row r="1044088" customFormat="false" ht="12.8" hidden="false" customHeight="true" outlineLevel="0" collapsed="false"/>
    <row r="1044089" customFormat="false" ht="12.8" hidden="false" customHeight="true" outlineLevel="0" collapsed="false"/>
    <row r="1044090" customFormat="false" ht="12.8" hidden="false" customHeight="true" outlineLevel="0" collapsed="false"/>
    <row r="1044091" customFormat="false" ht="12.8" hidden="false" customHeight="true" outlineLevel="0" collapsed="false"/>
    <row r="1044092" customFormat="false" ht="12.8" hidden="false" customHeight="true" outlineLevel="0" collapsed="false"/>
    <row r="1044093" customFormat="false" ht="12.8" hidden="false" customHeight="true" outlineLevel="0" collapsed="false"/>
    <row r="1044094" customFormat="false" ht="12.8" hidden="false" customHeight="true" outlineLevel="0" collapsed="false"/>
    <row r="1044095" customFormat="false" ht="12.8" hidden="false" customHeight="true" outlineLevel="0" collapsed="false"/>
    <row r="1044096" customFormat="false" ht="12.8" hidden="false" customHeight="true" outlineLevel="0" collapsed="false"/>
    <row r="1044097" customFormat="false" ht="12.8" hidden="false" customHeight="true" outlineLevel="0" collapsed="false"/>
    <row r="1044098" customFormat="false" ht="12.8" hidden="false" customHeight="true" outlineLevel="0" collapsed="false"/>
    <row r="1044099" customFormat="false" ht="12.8" hidden="false" customHeight="true" outlineLevel="0" collapsed="false"/>
    <row r="1044100" customFormat="false" ht="12.8" hidden="false" customHeight="true" outlineLevel="0" collapsed="false"/>
    <row r="1044101" customFormat="false" ht="12.8" hidden="false" customHeight="true" outlineLevel="0" collapsed="false"/>
    <row r="1044102" customFormat="false" ht="12.8" hidden="false" customHeight="true" outlineLevel="0" collapsed="false"/>
    <row r="1044103" customFormat="false" ht="12.8" hidden="false" customHeight="true" outlineLevel="0" collapsed="false"/>
    <row r="1044104" customFormat="false" ht="12.8" hidden="false" customHeight="true" outlineLevel="0" collapsed="false"/>
    <row r="1044105" customFormat="false" ht="12.8" hidden="false" customHeight="true" outlineLevel="0" collapsed="false"/>
    <row r="1044106" customFormat="false" ht="12.8" hidden="false" customHeight="true" outlineLevel="0" collapsed="false"/>
    <row r="1044107" customFormat="false" ht="12.8" hidden="false" customHeight="true" outlineLevel="0" collapsed="false"/>
    <row r="1044108" customFormat="false" ht="12.8" hidden="false" customHeight="true" outlineLevel="0" collapsed="false"/>
    <row r="1044109" customFormat="false" ht="12.8" hidden="false" customHeight="true" outlineLevel="0" collapsed="false"/>
    <row r="1044110" customFormat="false" ht="12.8" hidden="false" customHeight="true" outlineLevel="0" collapsed="false"/>
    <row r="1044111" customFormat="false" ht="12.8" hidden="false" customHeight="true" outlineLevel="0" collapsed="false"/>
    <row r="1044112" customFormat="false" ht="12.8" hidden="false" customHeight="true" outlineLevel="0" collapsed="false"/>
    <row r="1044113" customFormat="false" ht="12.8" hidden="false" customHeight="true" outlineLevel="0" collapsed="false"/>
    <row r="1044114" customFormat="false" ht="12.8" hidden="false" customHeight="true" outlineLevel="0" collapsed="false"/>
    <row r="1044115" customFormat="false" ht="12.8" hidden="false" customHeight="true" outlineLevel="0" collapsed="false"/>
    <row r="1044116" customFormat="false" ht="12.8" hidden="false" customHeight="true" outlineLevel="0" collapsed="false"/>
    <row r="1044117" customFormat="false" ht="12.8" hidden="false" customHeight="true" outlineLevel="0" collapsed="false"/>
    <row r="1044118" customFormat="false" ht="12.8" hidden="false" customHeight="true" outlineLevel="0" collapsed="false"/>
    <row r="1044119" customFormat="false" ht="12.8" hidden="false" customHeight="true" outlineLevel="0" collapsed="false"/>
    <row r="1044120" customFormat="false" ht="12.8" hidden="false" customHeight="true" outlineLevel="0" collapsed="false"/>
    <row r="1044121" customFormat="false" ht="12.8" hidden="false" customHeight="true" outlineLevel="0" collapsed="false"/>
    <row r="1044122" customFormat="false" ht="12.8" hidden="false" customHeight="true" outlineLevel="0" collapsed="false"/>
    <row r="1044123" customFormat="false" ht="12.8" hidden="false" customHeight="true" outlineLevel="0" collapsed="false"/>
    <row r="1044124" customFormat="false" ht="12.8" hidden="false" customHeight="true" outlineLevel="0" collapsed="false"/>
    <row r="1044125" customFormat="false" ht="12.8" hidden="false" customHeight="true" outlineLevel="0" collapsed="false"/>
    <row r="1044126" customFormat="false" ht="12.8" hidden="false" customHeight="true" outlineLevel="0" collapsed="false"/>
    <row r="1044127" customFormat="false" ht="12.8" hidden="false" customHeight="true" outlineLevel="0" collapsed="false"/>
    <row r="1044128" customFormat="false" ht="12.8" hidden="false" customHeight="true" outlineLevel="0" collapsed="false"/>
    <row r="1044129" customFormat="false" ht="12.8" hidden="false" customHeight="true" outlineLevel="0" collapsed="false"/>
    <row r="1044130" customFormat="false" ht="12.8" hidden="false" customHeight="true" outlineLevel="0" collapsed="false"/>
    <row r="1044131" customFormat="false" ht="12.8" hidden="false" customHeight="true" outlineLevel="0" collapsed="false"/>
    <row r="1044132" customFormat="false" ht="12.8" hidden="false" customHeight="true" outlineLevel="0" collapsed="false"/>
    <row r="1044133" customFormat="false" ht="12.8" hidden="false" customHeight="true" outlineLevel="0" collapsed="false"/>
    <row r="1044134" customFormat="false" ht="12.8" hidden="false" customHeight="true" outlineLevel="0" collapsed="false"/>
    <row r="1044135" customFormat="false" ht="12.8" hidden="false" customHeight="true" outlineLevel="0" collapsed="false"/>
    <row r="1044136" customFormat="false" ht="12.8" hidden="false" customHeight="true" outlineLevel="0" collapsed="false"/>
    <row r="1044137" customFormat="false" ht="12.8" hidden="false" customHeight="true" outlineLevel="0" collapsed="false"/>
    <row r="1044138" customFormat="false" ht="12.8" hidden="false" customHeight="true" outlineLevel="0" collapsed="false"/>
    <row r="1044139" customFormat="false" ht="12.8" hidden="false" customHeight="true" outlineLevel="0" collapsed="false"/>
    <row r="1044140" customFormat="false" ht="12.8" hidden="false" customHeight="true" outlineLevel="0" collapsed="false"/>
    <row r="1044141" customFormat="false" ht="12.8" hidden="false" customHeight="true" outlineLevel="0" collapsed="false"/>
    <row r="1044142" customFormat="false" ht="12.8" hidden="false" customHeight="true" outlineLevel="0" collapsed="false"/>
    <row r="1044143" customFormat="false" ht="12.8" hidden="false" customHeight="true" outlineLevel="0" collapsed="false"/>
    <row r="1044144" customFormat="false" ht="12.8" hidden="false" customHeight="true" outlineLevel="0" collapsed="false"/>
    <row r="1044145" customFormat="false" ht="12.8" hidden="false" customHeight="true" outlineLevel="0" collapsed="false"/>
    <row r="1044146" customFormat="false" ht="12.8" hidden="false" customHeight="true" outlineLevel="0" collapsed="false"/>
    <row r="1044147" customFormat="false" ht="12.8" hidden="false" customHeight="true" outlineLevel="0" collapsed="false"/>
    <row r="1044148" customFormat="false" ht="12.8" hidden="false" customHeight="true" outlineLevel="0" collapsed="false"/>
    <row r="1044149" customFormat="false" ht="12.8" hidden="false" customHeight="true" outlineLevel="0" collapsed="false"/>
    <row r="1044150" customFormat="false" ht="12.8" hidden="false" customHeight="true" outlineLevel="0" collapsed="false"/>
    <row r="1044151" customFormat="false" ht="12.8" hidden="false" customHeight="true" outlineLevel="0" collapsed="false"/>
    <row r="1044152" customFormat="false" ht="12.8" hidden="false" customHeight="true" outlineLevel="0" collapsed="false"/>
    <row r="1044153" customFormat="false" ht="12.8" hidden="false" customHeight="true" outlineLevel="0" collapsed="false"/>
    <row r="1044154" customFormat="false" ht="12.8" hidden="false" customHeight="true" outlineLevel="0" collapsed="false"/>
    <row r="1044155" customFormat="false" ht="12.8" hidden="false" customHeight="true" outlineLevel="0" collapsed="false"/>
    <row r="1044156" customFormat="false" ht="12.8" hidden="false" customHeight="true" outlineLevel="0" collapsed="false"/>
    <row r="1044157" customFormat="false" ht="12.8" hidden="false" customHeight="true" outlineLevel="0" collapsed="false"/>
    <row r="1044158" customFormat="false" ht="12.8" hidden="false" customHeight="true" outlineLevel="0" collapsed="false"/>
    <row r="1044159" customFormat="false" ht="12.8" hidden="false" customHeight="true" outlineLevel="0" collapsed="false"/>
    <row r="1044160" customFormat="false" ht="12.8" hidden="false" customHeight="true" outlineLevel="0" collapsed="false"/>
    <row r="1044161" customFormat="false" ht="12.8" hidden="false" customHeight="true" outlineLevel="0" collapsed="false"/>
    <row r="1044162" customFormat="false" ht="12.8" hidden="false" customHeight="true" outlineLevel="0" collapsed="false"/>
    <row r="1044163" customFormat="false" ht="12.8" hidden="false" customHeight="true" outlineLevel="0" collapsed="false"/>
    <row r="1044164" customFormat="false" ht="12.8" hidden="false" customHeight="true" outlineLevel="0" collapsed="false"/>
    <row r="1044165" customFormat="false" ht="12.8" hidden="false" customHeight="true" outlineLevel="0" collapsed="false"/>
    <row r="1044166" customFormat="false" ht="12.8" hidden="false" customHeight="true" outlineLevel="0" collapsed="false"/>
    <row r="1044167" customFormat="false" ht="12.8" hidden="false" customHeight="true" outlineLevel="0" collapsed="false"/>
    <row r="1044168" customFormat="false" ht="12.8" hidden="false" customHeight="true" outlineLevel="0" collapsed="false"/>
    <row r="1044169" customFormat="false" ht="12.8" hidden="false" customHeight="true" outlineLevel="0" collapsed="false"/>
    <row r="1044170" customFormat="false" ht="12.8" hidden="false" customHeight="true" outlineLevel="0" collapsed="false"/>
    <row r="1044171" customFormat="false" ht="12.8" hidden="false" customHeight="true" outlineLevel="0" collapsed="false"/>
    <row r="1044172" customFormat="false" ht="12.8" hidden="false" customHeight="true" outlineLevel="0" collapsed="false"/>
    <row r="1044173" customFormat="false" ht="12.8" hidden="false" customHeight="true" outlineLevel="0" collapsed="false"/>
    <row r="1044174" customFormat="false" ht="12.8" hidden="false" customHeight="true" outlineLevel="0" collapsed="false"/>
    <row r="1044175" customFormat="false" ht="12.8" hidden="false" customHeight="true" outlineLevel="0" collapsed="false"/>
    <row r="1044176" customFormat="false" ht="12.8" hidden="false" customHeight="true" outlineLevel="0" collapsed="false"/>
    <row r="1044177" customFormat="false" ht="12.8" hidden="false" customHeight="true" outlineLevel="0" collapsed="false"/>
    <row r="1044178" customFormat="false" ht="12.8" hidden="false" customHeight="true" outlineLevel="0" collapsed="false"/>
    <row r="1044179" customFormat="false" ht="12.8" hidden="false" customHeight="true" outlineLevel="0" collapsed="false"/>
    <row r="1044180" customFormat="false" ht="12.8" hidden="false" customHeight="true" outlineLevel="0" collapsed="false"/>
    <row r="1044181" customFormat="false" ht="12.8" hidden="false" customHeight="true" outlineLevel="0" collapsed="false"/>
    <row r="1044182" customFormat="false" ht="12.8" hidden="false" customHeight="true" outlineLevel="0" collapsed="false"/>
    <row r="1044183" customFormat="false" ht="12.8" hidden="false" customHeight="true" outlineLevel="0" collapsed="false"/>
    <row r="1044184" customFormat="false" ht="12.8" hidden="false" customHeight="true" outlineLevel="0" collapsed="false"/>
    <row r="1044185" customFormat="false" ht="12.8" hidden="false" customHeight="true" outlineLevel="0" collapsed="false"/>
    <row r="1044186" customFormat="false" ht="12.8" hidden="false" customHeight="true" outlineLevel="0" collapsed="false"/>
    <row r="1044187" customFormat="false" ht="12.8" hidden="false" customHeight="true" outlineLevel="0" collapsed="false"/>
    <row r="1044188" customFormat="false" ht="12.8" hidden="false" customHeight="true" outlineLevel="0" collapsed="false"/>
    <row r="1044189" customFormat="false" ht="12.8" hidden="false" customHeight="true" outlineLevel="0" collapsed="false"/>
    <row r="1044190" customFormat="false" ht="12.8" hidden="false" customHeight="true" outlineLevel="0" collapsed="false"/>
    <row r="1044191" customFormat="false" ht="12.8" hidden="false" customHeight="true" outlineLevel="0" collapsed="false"/>
    <row r="1044192" customFormat="false" ht="12.8" hidden="false" customHeight="true" outlineLevel="0" collapsed="false"/>
    <row r="1044193" customFormat="false" ht="12.8" hidden="false" customHeight="true" outlineLevel="0" collapsed="false"/>
    <row r="1044194" customFormat="false" ht="12.8" hidden="false" customHeight="true" outlineLevel="0" collapsed="false"/>
    <row r="1044195" customFormat="false" ht="12.8" hidden="false" customHeight="true" outlineLevel="0" collapsed="false"/>
    <row r="1044196" customFormat="false" ht="12.8" hidden="false" customHeight="true" outlineLevel="0" collapsed="false"/>
    <row r="1044197" customFormat="false" ht="12.8" hidden="false" customHeight="true" outlineLevel="0" collapsed="false"/>
    <row r="1044198" customFormat="false" ht="12.8" hidden="false" customHeight="true" outlineLevel="0" collapsed="false"/>
    <row r="1044199" customFormat="false" ht="12.8" hidden="false" customHeight="true" outlineLevel="0" collapsed="false"/>
    <row r="1044200" customFormat="false" ht="12.8" hidden="false" customHeight="true" outlineLevel="0" collapsed="false"/>
    <row r="1044201" customFormat="false" ht="12.8" hidden="false" customHeight="true" outlineLevel="0" collapsed="false"/>
    <row r="1044202" customFormat="false" ht="12.8" hidden="false" customHeight="true" outlineLevel="0" collapsed="false"/>
    <row r="1044203" customFormat="false" ht="12.8" hidden="false" customHeight="true" outlineLevel="0" collapsed="false"/>
    <row r="1044204" customFormat="false" ht="12.8" hidden="false" customHeight="true" outlineLevel="0" collapsed="false"/>
    <row r="1044205" customFormat="false" ht="12.8" hidden="false" customHeight="true" outlineLevel="0" collapsed="false"/>
    <row r="1044206" customFormat="false" ht="12.8" hidden="false" customHeight="true" outlineLevel="0" collapsed="false"/>
    <row r="1044207" customFormat="false" ht="12.8" hidden="false" customHeight="true" outlineLevel="0" collapsed="false"/>
    <row r="1044208" customFormat="false" ht="12.8" hidden="false" customHeight="true" outlineLevel="0" collapsed="false"/>
    <row r="1044209" customFormat="false" ht="12.8" hidden="false" customHeight="true" outlineLevel="0" collapsed="false"/>
    <row r="1044210" customFormat="false" ht="12.8" hidden="false" customHeight="true" outlineLevel="0" collapsed="false"/>
    <row r="1044211" customFormat="false" ht="12.8" hidden="false" customHeight="true" outlineLevel="0" collapsed="false"/>
    <row r="1044212" customFormat="false" ht="12.8" hidden="false" customHeight="true" outlineLevel="0" collapsed="false"/>
    <row r="1044213" customFormat="false" ht="12.8" hidden="false" customHeight="true" outlineLevel="0" collapsed="false"/>
    <row r="1044214" customFormat="false" ht="12.8" hidden="false" customHeight="true" outlineLevel="0" collapsed="false"/>
    <row r="1044215" customFormat="false" ht="12.8" hidden="false" customHeight="true" outlineLevel="0" collapsed="false"/>
    <row r="1044216" customFormat="false" ht="12.8" hidden="false" customHeight="true" outlineLevel="0" collapsed="false"/>
    <row r="1044217" customFormat="false" ht="12.8" hidden="false" customHeight="true" outlineLevel="0" collapsed="false"/>
    <row r="1044218" customFormat="false" ht="12.8" hidden="false" customHeight="true" outlineLevel="0" collapsed="false"/>
    <row r="1044219" customFormat="false" ht="12.8" hidden="false" customHeight="true" outlineLevel="0" collapsed="false"/>
    <row r="1044220" customFormat="false" ht="12.8" hidden="false" customHeight="true" outlineLevel="0" collapsed="false"/>
    <row r="1044221" customFormat="false" ht="12.8" hidden="false" customHeight="true" outlineLevel="0" collapsed="false"/>
    <row r="1044222" customFormat="false" ht="12.8" hidden="false" customHeight="true" outlineLevel="0" collapsed="false"/>
    <row r="1044223" customFormat="false" ht="12.8" hidden="false" customHeight="true" outlineLevel="0" collapsed="false"/>
    <row r="1044224" customFormat="false" ht="12.8" hidden="false" customHeight="true" outlineLevel="0" collapsed="false"/>
    <row r="1044225" customFormat="false" ht="12.8" hidden="false" customHeight="true" outlineLevel="0" collapsed="false"/>
    <row r="1044226" customFormat="false" ht="12.8" hidden="false" customHeight="true" outlineLevel="0" collapsed="false"/>
    <row r="1044227" customFormat="false" ht="12.8" hidden="false" customHeight="true" outlineLevel="0" collapsed="false"/>
    <row r="1044228" customFormat="false" ht="12.8" hidden="false" customHeight="true" outlineLevel="0" collapsed="false"/>
    <row r="1044229" customFormat="false" ht="12.8" hidden="false" customHeight="true" outlineLevel="0" collapsed="false"/>
    <row r="1044230" customFormat="false" ht="12.8" hidden="false" customHeight="true" outlineLevel="0" collapsed="false"/>
    <row r="1044231" customFormat="false" ht="12.8" hidden="false" customHeight="true" outlineLevel="0" collapsed="false"/>
    <row r="1044232" customFormat="false" ht="12.8" hidden="false" customHeight="true" outlineLevel="0" collapsed="false"/>
    <row r="1044233" customFormat="false" ht="12.8" hidden="false" customHeight="true" outlineLevel="0" collapsed="false"/>
    <row r="1044234" customFormat="false" ht="12.8" hidden="false" customHeight="true" outlineLevel="0" collapsed="false"/>
    <row r="1044235" customFormat="false" ht="12.8" hidden="false" customHeight="true" outlineLevel="0" collapsed="false"/>
    <row r="1044236" customFormat="false" ht="12.8" hidden="false" customHeight="true" outlineLevel="0" collapsed="false"/>
    <row r="1044237" customFormat="false" ht="12.8" hidden="false" customHeight="true" outlineLevel="0" collapsed="false"/>
    <row r="1044238" customFormat="false" ht="12.8" hidden="false" customHeight="true" outlineLevel="0" collapsed="false"/>
    <row r="1044239" customFormat="false" ht="12.8" hidden="false" customHeight="true" outlineLevel="0" collapsed="false"/>
    <row r="1044240" customFormat="false" ht="12.8" hidden="false" customHeight="true" outlineLevel="0" collapsed="false"/>
    <row r="1044241" customFormat="false" ht="12.8" hidden="false" customHeight="true" outlineLevel="0" collapsed="false"/>
    <row r="1044242" customFormat="false" ht="12.8" hidden="false" customHeight="true" outlineLevel="0" collapsed="false"/>
    <row r="1044243" customFormat="false" ht="12.8" hidden="false" customHeight="true" outlineLevel="0" collapsed="false"/>
    <row r="1044244" customFormat="false" ht="12.8" hidden="false" customHeight="true" outlineLevel="0" collapsed="false"/>
    <row r="1044245" customFormat="false" ht="12.8" hidden="false" customHeight="true" outlineLevel="0" collapsed="false"/>
    <row r="1044246" customFormat="false" ht="12.8" hidden="false" customHeight="true" outlineLevel="0" collapsed="false"/>
    <row r="1044247" customFormat="false" ht="12.8" hidden="false" customHeight="true" outlineLevel="0" collapsed="false"/>
    <row r="1044248" customFormat="false" ht="12.8" hidden="false" customHeight="true" outlineLevel="0" collapsed="false"/>
    <row r="1044249" customFormat="false" ht="12.8" hidden="false" customHeight="true" outlineLevel="0" collapsed="false"/>
    <row r="1044250" customFormat="false" ht="12.8" hidden="false" customHeight="true" outlineLevel="0" collapsed="false"/>
    <row r="1044251" customFormat="false" ht="12.8" hidden="false" customHeight="true" outlineLevel="0" collapsed="false"/>
    <row r="1044252" customFormat="false" ht="12.8" hidden="false" customHeight="true" outlineLevel="0" collapsed="false"/>
    <row r="1044253" customFormat="false" ht="12.8" hidden="false" customHeight="true" outlineLevel="0" collapsed="false"/>
    <row r="1044254" customFormat="false" ht="12.8" hidden="false" customHeight="true" outlineLevel="0" collapsed="false"/>
    <row r="1044255" customFormat="false" ht="12.8" hidden="false" customHeight="true" outlineLevel="0" collapsed="false"/>
    <row r="1044256" customFormat="false" ht="12.8" hidden="false" customHeight="true" outlineLevel="0" collapsed="false"/>
    <row r="1044257" customFormat="false" ht="12.8" hidden="false" customHeight="true" outlineLevel="0" collapsed="false"/>
    <row r="1044258" customFormat="false" ht="12.8" hidden="false" customHeight="true" outlineLevel="0" collapsed="false"/>
    <row r="1044259" customFormat="false" ht="12.8" hidden="false" customHeight="true" outlineLevel="0" collapsed="false"/>
    <row r="1044260" customFormat="false" ht="12.8" hidden="false" customHeight="true" outlineLevel="0" collapsed="false"/>
    <row r="1044261" customFormat="false" ht="12.8" hidden="false" customHeight="true" outlineLevel="0" collapsed="false"/>
    <row r="1044262" customFormat="false" ht="12.8" hidden="false" customHeight="true" outlineLevel="0" collapsed="false"/>
    <row r="1044263" customFormat="false" ht="12.8" hidden="false" customHeight="true" outlineLevel="0" collapsed="false"/>
    <row r="1044264" customFormat="false" ht="12.8" hidden="false" customHeight="true" outlineLevel="0" collapsed="false"/>
    <row r="1044265" customFormat="false" ht="12.8" hidden="false" customHeight="true" outlineLevel="0" collapsed="false"/>
    <row r="1044266" customFormat="false" ht="12.8" hidden="false" customHeight="true" outlineLevel="0" collapsed="false"/>
    <row r="1044267" customFormat="false" ht="12.8" hidden="false" customHeight="true" outlineLevel="0" collapsed="false"/>
    <row r="1044268" customFormat="false" ht="12.8" hidden="false" customHeight="true" outlineLevel="0" collapsed="false"/>
    <row r="1044269" customFormat="false" ht="12.8" hidden="false" customHeight="true" outlineLevel="0" collapsed="false"/>
    <row r="1044270" customFormat="false" ht="12.8" hidden="false" customHeight="true" outlineLevel="0" collapsed="false"/>
    <row r="1044271" customFormat="false" ht="12.8" hidden="false" customHeight="true" outlineLevel="0" collapsed="false"/>
    <row r="1044272" customFormat="false" ht="12.8" hidden="false" customHeight="true" outlineLevel="0" collapsed="false"/>
    <row r="1044273" customFormat="false" ht="12.8" hidden="false" customHeight="true" outlineLevel="0" collapsed="false"/>
    <row r="1044274" customFormat="false" ht="12.8" hidden="false" customHeight="true" outlineLevel="0" collapsed="false"/>
    <row r="1044275" customFormat="false" ht="12.8" hidden="false" customHeight="true" outlineLevel="0" collapsed="false"/>
    <row r="1044276" customFormat="false" ht="12.8" hidden="false" customHeight="true" outlineLevel="0" collapsed="false"/>
    <row r="1044277" customFormat="false" ht="12.8" hidden="false" customHeight="true" outlineLevel="0" collapsed="false"/>
    <row r="1044278" customFormat="false" ht="12.8" hidden="false" customHeight="true" outlineLevel="0" collapsed="false"/>
    <row r="1044279" customFormat="false" ht="12.8" hidden="false" customHeight="true" outlineLevel="0" collapsed="false"/>
    <row r="1044280" customFormat="false" ht="12.8" hidden="false" customHeight="true" outlineLevel="0" collapsed="false"/>
    <row r="1044281" customFormat="false" ht="12.8" hidden="false" customHeight="true" outlineLevel="0" collapsed="false"/>
    <row r="1044282" customFormat="false" ht="12.8" hidden="false" customHeight="true" outlineLevel="0" collapsed="false"/>
    <row r="1044283" customFormat="false" ht="12.8" hidden="false" customHeight="true" outlineLevel="0" collapsed="false"/>
    <row r="1044284" customFormat="false" ht="12.8" hidden="false" customHeight="true" outlineLevel="0" collapsed="false"/>
    <row r="1044285" customFormat="false" ht="12.8" hidden="false" customHeight="true" outlineLevel="0" collapsed="false"/>
    <row r="1044286" customFormat="false" ht="12.8" hidden="false" customHeight="true" outlineLevel="0" collapsed="false"/>
    <row r="1044287" customFormat="false" ht="12.8" hidden="false" customHeight="true" outlineLevel="0" collapsed="false"/>
    <row r="1044288" customFormat="false" ht="12.8" hidden="false" customHeight="true" outlineLevel="0" collapsed="false"/>
    <row r="1044289" customFormat="false" ht="12.8" hidden="false" customHeight="true" outlineLevel="0" collapsed="false"/>
    <row r="1044290" customFormat="false" ht="12.8" hidden="false" customHeight="true" outlineLevel="0" collapsed="false"/>
    <row r="1044291" customFormat="false" ht="12.8" hidden="false" customHeight="true" outlineLevel="0" collapsed="false"/>
    <row r="1044292" customFormat="false" ht="12.8" hidden="false" customHeight="true" outlineLevel="0" collapsed="false"/>
    <row r="1044293" customFormat="false" ht="12.8" hidden="false" customHeight="true" outlineLevel="0" collapsed="false"/>
    <row r="1044294" customFormat="false" ht="12.8" hidden="false" customHeight="true" outlineLevel="0" collapsed="false"/>
    <row r="1044295" customFormat="false" ht="12.8" hidden="false" customHeight="true" outlineLevel="0" collapsed="false"/>
    <row r="1044296" customFormat="false" ht="12.8" hidden="false" customHeight="true" outlineLevel="0" collapsed="false"/>
    <row r="1044297" customFormat="false" ht="12.8" hidden="false" customHeight="true" outlineLevel="0" collapsed="false"/>
    <row r="1044298" customFormat="false" ht="12.8" hidden="false" customHeight="true" outlineLevel="0" collapsed="false"/>
    <row r="1044299" customFormat="false" ht="12.8" hidden="false" customHeight="true" outlineLevel="0" collapsed="false"/>
    <row r="1044300" customFormat="false" ht="12.8" hidden="false" customHeight="true" outlineLevel="0" collapsed="false"/>
    <row r="1044301" customFormat="false" ht="12.8" hidden="false" customHeight="true" outlineLevel="0" collapsed="false"/>
    <row r="1044302" customFormat="false" ht="12.8" hidden="false" customHeight="true" outlineLevel="0" collapsed="false"/>
    <row r="1044303" customFormat="false" ht="12.8" hidden="false" customHeight="true" outlineLevel="0" collapsed="false"/>
    <row r="1044304" customFormat="false" ht="12.8" hidden="false" customHeight="true" outlineLevel="0" collapsed="false"/>
    <row r="1044305" customFormat="false" ht="12.8" hidden="false" customHeight="true" outlineLevel="0" collapsed="false"/>
    <row r="1044306" customFormat="false" ht="12.8" hidden="false" customHeight="true" outlineLevel="0" collapsed="false"/>
    <row r="1044307" customFormat="false" ht="12.8" hidden="false" customHeight="true" outlineLevel="0" collapsed="false"/>
    <row r="1044308" customFormat="false" ht="12.8" hidden="false" customHeight="true" outlineLevel="0" collapsed="false"/>
    <row r="1044309" customFormat="false" ht="12.8" hidden="false" customHeight="true" outlineLevel="0" collapsed="false"/>
    <row r="1044310" customFormat="false" ht="12.8" hidden="false" customHeight="true" outlineLevel="0" collapsed="false"/>
    <row r="1044311" customFormat="false" ht="12.8" hidden="false" customHeight="true" outlineLevel="0" collapsed="false"/>
    <row r="1044312" customFormat="false" ht="12.8" hidden="false" customHeight="true" outlineLevel="0" collapsed="false"/>
    <row r="1044313" customFormat="false" ht="12.8" hidden="false" customHeight="true" outlineLevel="0" collapsed="false"/>
    <row r="1044314" customFormat="false" ht="12.8" hidden="false" customHeight="true" outlineLevel="0" collapsed="false"/>
    <row r="1044315" customFormat="false" ht="12.8" hidden="false" customHeight="true" outlineLevel="0" collapsed="false"/>
    <row r="1044316" customFormat="false" ht="12.8" hidden="false" customHeight="true" outlineLevel="0" collapsed="false"/>
    <row r="1044317" customFormat="false" ht="12.8" hidden="false" customHeight="true" outlineLevel="0" collapsed="false"/>
    <row r="1044318" customFormat="false" ht="12.8" hidden="false" customHeight="true" outlineLevel="0" collapsed="false"/>
    <row r="1044319" customFormat="false" ht="12.8" hidden="false" customHeight="true" outlineLevel="0" collapsed="false"/>
    <row r="1044320" customFormat="false" ht="12.8" hidden="false" customHeight="true" outlineLevel="0" collapsed="false"/>
    <row r="1044321" customFormat="false" ht="12.8" hidden="false" customHeight="true" outlineLevel="0" collapsed="false"/>
    <row r="1044322" customFormat="false" ht="12.8" hidden="false" customHeight="true" outlineLevel="0" collapsed="false"/>
    <row r="1044323" customFormat="false" ht="12.8" hidden="false" customHeight="true" outlineLevel="0" collapsed="false"/>
    <row r="1044324" customFormat="false" ht="12.8" hidden="false" customHeight="true" outlineLevel="0" collapsed="false"/>
    <row r="1044325" customFormat="false" ht="12.8" hidden="false" customHeight="true" outlineLevel="0" collapsed="false"/>
    <row r="1044326" customFormat="false" ht="12.8" hidden="false" customHeight="true" outlineLevel="0" collapsed="false"/>
    <row r="1044327" customFormat="false" ht="12.8" hidden="false" customHeight="true" outlineLevel="0" collapsed="false"/>
    <row r="1044328" customFormat="false" ht="12.8" hidden="false" customHeight="true" outlineLevel="0" collapsed="false"/>
    <row r="1044329" customFormat="false" ht="12.8" hidden="false" customHeight="true" outlineLevel="0" collapsed="false"/>
    <row r="1044330" customFormat="false" ht="12.8" hidden="false" customHeight="true" outlineLevel="0" collapsed="false"/>
    <row r="1044331" customFormat="false" ht="12.8" hidden="false" customHeight="true" outlineLevel="0" collapsed="false"/>
    <row r="1044332" customFormat="false" ht="12.8" hidden="false" customHeight="true" outlineLevel="0" collapsed="false"/>
    <row r="1044333" customFormat="false" ht="12.8" hidden="false" customHeight="true" outlineLevel="0" collapsed="false"/>
    <row r="1044334" customFormat="false" ht="12.8" hidden="false" customHeight="true" outlineLevel="0" collapsed="false"/>
    <row r="1044335" customFormat="false" ht="12.8" hidden="false" customHeight="true" outlineLevel="0" collapsed="false"/>
    <row r="1044336" customFormat="false" ht="12.8" hidden="false" customHeight="true" outlineLevel="0" collapsed="false"/>
    <row r="1044337" customFormat="false" ht="12.8" hidden="false" customHeight="true" outlineLevel="0" collapsed="false"/>
    <row r="1044338" customFormat="false" ht="12.8" hidden="false" customHeight="true" outlineLevel="0" collapsed="false"/>
    <row r="1044339" customFormat="false" ht="12.8" hidden="false" customHeight="true" outlineLevel="0" collapsed="false"/>
    <row r="1044340" customFormat="false" ht="12.8" hidden="false" customHeight="true" outlineLevel="0" collapsed="false"/>
    <row r="1044341" customFormat="false" ht="12.8" hidden="false" customHeight="true" outlineLevel="0" collapsed="false"/>
    <row r="1044342" customFormat="false" ht="12.8" hidden="false" customHeight="true" outlineLevel="0" collapsed="false"/>
    <row r="1044343" customFormat="false" ht="12.8" hidden="false" customHeight="true" outlineLevel="0" collapsed="false"/>
    <row r="1044344" customFormat="false" ht="12.8" hidden="false" customHeight="true" outlineLevel="0" collapsed="false"/>
    <row r="1044345" customFormat="false" ht="12.8" hidden="false" customHeight="true" outlineLevel="0" collapsed="false"/>
    <row r="1044346" customFormat="false" ht="12.8" hidden="false" customHeight="true" outlineLevel="0" collapsed="false"/>
    <row r="1044347" customFormat="false" ht="12.8" hidden="false" customHeight="true" outlineLevel="0" collapsed="false"/>
    <row r="1044348" customFormat="false" ht="12.8" hidden="false" customHeight="true" outlineLevel="0" collapsed="false"/>
    <row r="1044349" customFormat="false" ht="12.8" hidden="false" customHeight="true" outlineLevel="0" collapsed="false"/>
    <row r="1044350" customFormat="false" ht="12.8" hidden="false" customHeight="true" outlineLevel="0" collapsed="false"/>
    <row r="1044351" customFormat="false" ht="12.8" hidden="false" customHeight="true" outlineLevel="0" collapsed="false"/>
    <row r="1044352" customFormat="false" ht="12.8" hidden="false" customHeight="true" outlineLevel="0" collapsed="false"/>
    <row r="1044353" customFormat="false" ht="12.8" hidden="false" customHeight="true" outlineLevel="0" collapsed="false"/>
    <row r="1044354" customFormat="false" ht="12.8" hidden="false" customHeight="true" outlineLevel="0" collapsed="false"/>
    <row r="1044355" customFormat="false" ht="12.8" hidden="false" customHeight="true" outlineLevel="0" collapsed="false"/>
    <row r="1044356" customFormat="false" ht="12.8" hidden="false" customHeight="true" outlineLevel="0" collapsed="false"/>
    <row r="1044357" customFormat="false" ht="12.8" hidden="false" customHeight="true" outlineLevel="0" collapsed="false"/>
    <row r="1044358" customFormat="false" ht="12.8" hidden="false" customHeight="true" outlineLevel="0" collapsed="false"/>
    <row r="1044359" customFormat="false" ht="12.8" hidden="false" customHeight="true" outlineLevel="0" collapsed="false"/>
    <row r="1044360" customFormat="false" ht="12.8" hidden="false" customHeight="true" outlineLevel="0" collapsed="false"/>
    <row r="1044361" customFormat="false" ht="12.8" hidden="false" customHeight="true" outlineLevel="0" collapsed="false"/>
    <row r="1044362" customFormat="false" ht="12.8" hidden="false" customHeight="true" outlineLevel="0" collapsed="false"/>
    <row r="1044363" customFormat="false" ht="12.8" hidden="false" customHeight="true" outlineLevel="0" collapsed="false"/>
    <row r="1044364" customFormat="false" ht="12.8" hidden="false" customHeight="true" outlineLevel="0" collapsed="false"/>
    <row r="1044365" customFormat="false" ht="12.8" hidden="false" customHeight="true" outlineLevel="0" collapsed="false"/>
    <row r="1044366" customFormat="false" ht="12.8" hidden="false" customHeight="true" outlineLevel="0" collapsed="false"/>
    <row r="1044367" customFormat="false" ht="12.8" hidden="false" customHeight="true" outlineLevel="0" collapsed="false"/>
    <row r="1044368" customFormat="false" ht="12.8" hidden="false" customHeight="true" outlineLevel="0" collapsed="false"/>
    <row r="1044369" customFormat="false" ht="12.8" hidden="false" customHeight="true" outlineLevel="0" collapsed="false"/>
    <row r="1044370" customFormat="false" ht="12.8" hidden="false" customHeight="true" outlineLevel="0" collapsed="false"/>
    <row r="1044371" customFormat="false" ht="12.8" hidden="false" customHeight="true" outlineLevel="0" collapsed="false"/>
    <row r="1044372" customFormat="false" ht="12.8" hidden="false" customHeight="true" outlineLevel="0" collapsed="false"/>
    <row r="1044373" customFormat="false" ht="12.8" hidden="false" customHeight="true" outlineLevel="0" collapsed="false"/>
    <row r="1044374" customFormat="false" ht="12.8" hidden="false" customHeight="true" outlineLevel="0" collapsed="false"/>
    <row r="1044375" customFormat="false" ht="12.8" hidden="false" customHeight="true" outlineLevel="0" collapsed="false"/>
    <row r="1044376" customFormat="false" ht="12.8" hidden="false" customHeight="true" outlineLevel="0" collapsed="false"/>
    <row r="1044377" customFormat="false" ht="12.8" hidden="false" customHeight="true" outlineLevel="0" collapsed="false"/>
    <row r="1044378" customFormat="false" ht="12.8" hidden="false" customHeight="true" outlineLevel="0" collapsed="false"/>
    <row r="1044379" customFormat="false" ht="12.8" hidden="false" customHeight="true" outlineLevel="0" collapsed="false"/>
    <row r="1044380" customFormat="false" ht="12.8" hidden="false" customHeight="true" outlineLevel="0" collapsed="false"/>
    <row r="1044381" customFormat="false" ht="12.8" hidden="false" customHeight="true" outlineLevel="0" collapsed="false"/>
    <row r="1044382" customFormat="false" ht="12.8" hidden="false" customHeight="true" outlineLevel="0" collapsed="false"/>
    <row r="1044383" customFormat="false" ht="12.8" hidden="false" customHeight="true" outlineLevel="0" collapsed="false"/>
    <row r="1044384" customFormat="false" ht="12.8" hidden="false" customHeight="true" outlineLevel="0" collapsed="false"/>
    <row r="1044385" customFormat="false" ht="12.8" hidden="false" customHeight="true" outlineLevel="0" collapsed="false"/>
    <row r="1044386" customFormat="false" ht="12.8" hidden="false" customHeight="true" outlineLevel="0" collapsed="false"/>
    <row r="1044387" customFormat="false" ht="12.8" hidden="false" customHeight="true" outlineLevel="0" collapsed="false"/>
    <row r="1044388" customFormat="false" ht="12.8" hidden="false" customHeight="true" outlineLevel="0" collapsed="false"/>
    <row r="1044389" customFormat="false" ht="12.8" hidden="false" customHeight="true" outlineLevel="0" collapsed="false"/>
    <row r="1044390" customFormat="false" ht="12.8" hidden="false" customHeight="true" outlineLevel="0" collapsed="false"/>
    <row r="1044391" customFormat="false" ht="12.8" hidden="false" customHeight="true" outlineLevel="0" collapsed="false"/>
    <row r="1044392" customFormat="false" ht="12.8" hidden="false" customHeight="true" outlineLevel="0" collapsed="false"/>
    <row r="1044393" customFormat="false" ht="12.8" hidden="false" customHeight="true" outlineLevel="0" collapsed="false"/>
    <row r="1044394" customFormat="false" ht="12.8" hidden="false" customHeight="true" outlineLevel="0" collapsed="false"/>
    <row r="1044395" customFormat="false" ht="12.8" hidden="false" customHeight="true" outlineLevel="0" collapsed="false"/>
    <row r="1044396" customFormat="false" ht="12.8" hidden="false" customHeight="true" outlineLevel="0" collapsed="false"/>
    <row r="1044397" customFormat="false" ht="12.8" hidden="false" customHeight="true" outlineLevel="0" collapsed="false"/>
    <row r="1044398" customFormat="false" ht="12.8" hidden="false" customHeight="true" outlineLevel="0" collapsed="false"/>
    <row r="1044399" customFormat="false" ht="12.8" hidden="false" customHeight="true" outlineLevel="0" collapsed="false"/>
    <row r="1044400" customFormat="false" ht="12.8" hidden="false" customHeight="true" outlineLevel="0" collapsed="false"/>
    <row r="1044401" customFormat="false" ht="12.8" hidden="false" customHeight="true" outlineLevel="0" collapsed="false"/>
    <row r="1044402" customFormat="false" ht="12.8" hidden="false" customHeight="true" outlineLevel="0" collapsed="false"/>
    <row r="1044403" customFormat="false" ht="12.8" hidden="false" customHeight="true" outlineLevel="0" collapsed="false"/>
    <row r="1044404" customFormat="false" ht="12.8" hidden="false" customHeight="true" outlineLevel="0" collapsed="false"/>
    <row r="1044405" customFormat="false" ht="12.8" hidden="false" customHeight="true" outlineLevel="0" collapsed="false"/>
    <row r="1044406" customFormat="false" ht="12.8" hidden="false" customHeight="true" outlineLevel="0" collapsed="false"/>
    <row r="1044407" customFormat="false" ht="12.8" hidden="false" customHeight="true" outlineLevel="0" collapsed="false"/>
    <row r="1044408" customFormat="false" ht="12.8" hidden="false" customHeight="true" outlineLevel="0" collapsed="false"/>
    <row r="1044409" customFormat="false" ht="12.8" hidden="false" customHeight="true" outlineLevel="0" collapsed="false"/>
    <row r="1044410" customFormat="false" ht="12.8" hidden="false" customHeight="true" outlineLevel="0" collapsed="false"/>
    <row r="1044411" customFormat="false" ht="12.8" hidden="false" customHeight="true" outlineLevel="0" collapsed="false"/>
    <row r="1044412" customFormat="false" ht="12.8" hidden="false" customHeight="true" outlineLevel="0" collapsed="false"/>
    <row r="1044413" customFormat="false" ht="12.8" hidden="false" customHeight="true" outlineLevel="0" collapsed="false"/>
    <row r="1044414" customFormat="false" ht="12.8" hidden="false" customHeight="true" outlineLevel="0" collapsed="false"/>
    <row r="1044415" customFormat="false" ht="12.8" hidden="false" customHeight="true" outlineLevel="0" collapsed="false"/>
    <row r="1044416" customFormat="false" ht="12.8" hidden="false" customHeight="true" outlineLevel="0" collapsed="false"/>
    <row r="1044417" customFormat="false" ht="12.8" hidden="false" customHeight="true" outlineLevel="0" collapsed="false"/>
    <row r="1044418" customFormat="false" ht="12.8" hidden="false" customHeight="true" outlineLevel="0" collapsed="false"/>
    <row r="1044419" customFormat="false" ht="12.8" hidden="false" customHeight="true" outlineLevel="0" collapsed="false"/>
    <row r="1044420" customFormat="false" ht="12.8" hidden="false" customHeight="true" outlineLevel="0" collapsed="false"/>
    <row r="1044421" customFormat="false" ht="12.8" hidden="false" customHeight="true" outlineLevel="0" collapsed="false"/>
    <row r="1044422" customFormat="false" ht="12.8" hidden="false" customHeight="true" outlineLevel="0" collapsed="false"/>
    <row r="1044423" customFormat="false" ht="12.8" hidden="false" customHeight="true" outlineLevel="0" collapsed="false"/>
    <row r="1044424" customFormat="false" ht="12.8" hidden="false" customHeight="true" outlineLevel="0" collapsed="false"/>
    <row r="1044425" customFormat="false" ht="12.8" hidden="false" customHeight="true" outlineLevel="0" collapsed="false"/>
    <row r="1044426" customFormat="false" ht="12.8" hidden="false" customHeight="true" outlineLevel="0" collapsed="false"/>
    <row r="1044427" customFormat="false" ht="12.8" hidden="false" customHeight="true" outlineLevel="0" collapsed="false"/>
    <row r="1044428" customFormat="false" ht="12.8" hidden="false" customHeight="true" outlineLevel="0" collapsed="false"/>
    <row r="1044429" customFormat="false" ht="12.8" hidden="false" customHeight="true" outlineLevel="0" collapsed="false"/>
    <row r="1044430" customFormat="false" ht="12.8" hidden="false" customHeight="true" outlineLevel="0" collapsed="false"/>
    <row r="1044431" customFormat="false" ht="12.8" hidden="false" customHeight="true" outlineLevel="0" collapsed="false"/>
    <row r="1044432" customFormat="false" ht="12.8" hidden="false" customHeight="true" outlineLevel="0" collapsed="false"/>
    <row r="1044433" customFormat="false" ht="12.8" hidden="false" customHeight="true" outlineLevel="0" collapsed="false"/>
    <row r="1044434" customFormat="false" ht="12.8" hidden="false" customHeight="true" outlineLevel="0" collapsed="false"/>
    <row r="1044435" customFormat="false" ht="12.8" hidden="false" customHeight="true" outlineLevel="0" collapsed="false"/>
    <row r="1044436" customFormat="false" ht="12.8" hidden="false" customHeight="true" outlineLevel="0" collapsed="false"/>
    <row r="1044437" customFormat="false" ht="12.8" hidden="false" customHeight="true" outlineLevel="0" collapsed="false"/>
    <row r="1044438" customFormat="false" ht="12.8" hidden="false" customHeight="true" outlineLevel="0" collapsed="false"/>
    <row r="1044439" customFormat="false" ht="12.8" hidden="false" customHeight="true" outlineLevel="0" collapsed="false"/>
    <row r="1044440" customFormat="false" ht="12.8" hidden="false" customHeight="true" outlineLevel="0" collapsed="false"/>
    <row r="1044441" customFormat="false" ht="12.8" hidden="false" customHeight="true" outlineLevel="0" collapsed="false"/>
    <row r="1044442" customFormat="false" ht="12.8" hidden="false" customHeight="true" outlineLevel="0" collapsed="false"/>
    <row r="1044443" customFormat="false" ht="12.8" hidden="false" customHeight="true" outlineLevel="0" collapsed="false"/>
    <row r="1044444" customFormat="false" ht="12.8" hidden="false" customHeight="true" outlineLevel="0" collapsed="false"/>
    <row r="1044445" customFormat="false" ht="12.8" hidden="false" customHeight="true" outlineLevel="0" collapsed="false"/>
    <row r="1044446" customFormat="false" ht="12.8" hidden="false" customHeight="true" outlineLevel="0" collapsed="false"/>
    <row r="1044447" customFormat="false" ht="12.8" hidden="false" customHeight="true" outlineLevel="0" collapsed="false"/>
    <row r="1044448" customFormat="false" ht="12.8" hidden="false" customHeight="true" outlineLevel="0" collapsed="false"/>
    <row r="1044449" customFormat="false" ht="12.8" hidden="false" customHeight="true" outlineLevel="0" collapsed="false"/>
    <row r="1044450" customFormat="false" ht="12.8" hidden="false" customHeight="true" outlineLevel="0" collapsed="false"/>
    <row r="1044451" customFormat="false" ht="12.8" hidden="false" customHeight="true" outlineLevel="0" collapsed="false"/>
    <row r="1044452" customFormat="false" ht="12.8" hidden="false" customHeight="true" outlineLevel="0" collapsed="false"/>
    <row r="1044453" customFormat="false" ht="12.8" hidden="false" customHeight="true" outlineLevel="0" collapsed="false"/>
    <row r="1044454" customFormat="false" ht="12.8" hidden="false" customHeight="true" outlineLevel="0" collapsed="false"/>
    <row r="1044455" customFormat="false" ht="12.8" hidden="false" customHeight="true" outlineLevel="0" collapsed="false"/>
    <row r="1044456" customFormat="false" ht="12.8" hidden="false" customHeight="true" outlineLevel="0" collapsed="false"/>
    <row r="1044457" customFormat="false" ht="12.8" hidden="false" customHeight="true" outlineLevel="0" collapsed="false"/>
    <row r="1044458" customFormat="false" ht="12.8" hidden="false" customHeight="true" outlineLevel="0" collapsed="false"/>
    <row r="1044459" customFormat="false" ht="12.8" hidden="false" customHeight="true" outlineLevel="0" collapsed="false"/>
    <row r="1044460" customFormat="false" ht="12.8" hidden="false" customHeight="true" outlineLevel="0" collapsed="false"/>
    <row r="1044461" customFormat="false" ht="12.8" hidden="false" customHeight="true" outlineLevel="0" collapsed="false"/>
    <row r="1044462" customFormat="false" ht="12.8" hidden="false" customHeight="true" outlineLevel="0" collapsed="false"/>
    <row r="1044463" customFormat="false" ht="12.8" hidden="false" customHeight="true" outlineLevel="0" collapsed="false"/>
    <row r="1044464" customFormat="false" ht="12.8" hidden="false" customHeight="true" outlineLevel="0" collapsed="false"/>
    <row r="1044465" customFormat="false" ht="12.8" hidden="false" customHeight="true" outlineLevel="0" collapsed="false"/>
    <row r="1044466" customFormat="false" ht="12.8" hidden="false" customHeight="true" outlineLevel="0" collapsed="false"/>
    <row r="1044467" customFormat="false" ht="12.8" hidden="false" customHeight="true" outlineLevel="0" collapsed="false"/>
    <row r="1044468" customFormat="false" ht="12.8" hidden="false" customHeight="true" outlineLevel="0" collapsed="false"/>
    <row r="1044469" customFormat="false" ht="12.8" hidden="false" customHeight="true" outlineLevel="0" collapsed="false"/>
    <row r="1044470" customFormat="false" ht="12.8" hidden="false" customHeight="true" outlineLevel="0" collapsed="false"/>
    <row r="1044471" customFormat="false" ht="12.8" hidden="false" customHeight="true" outlineLevel="0" collapsed="false"/>
    <row r="1044472" customFormat="false" ht="12.8" hidden="false" customHeight="true" outlineLevel="0" collapsed="false"/>
    <row r="1044473" customFormat="false" ht="12.8" hidden="false" customHeight="true" outlineLevel="0" collapsed="false"/>
    <row r="1044474" customFormat="false" ht="12.8" hidden="false" customHeight="true" outlineLevel="0" collapsed="false"/>
    <row r="1044475" customFormat="false" ht="12.8" hidden="false" customHeight="true" outlineLevel="0" collapsed="false"/>
    <row r="1044476" customFormat="false" ht="12.8" hidden="false" customHeight="true" outlineLevel="0" collapsed="false"/>
    <row r="1044477" customFormat="false" ht="12.8" hidden="false" customHeight="true" outlineLevel="0" collapsed="false"/>
    <row r="1044478" customFormat="false" ht="12.8" hidden="false" customHeight="true" outlineLevel="0" collapsed="false"/>
    <row r="1044479" customFormat="false" ht="12.8" hidden="false" customHeight="true" outlineLevel="0" collapsed="false"/>
    <row r="1044480" customFormat="false" ht="12.8" hidden="false" customHeight="true" outlineLevel="0" collapsed="false"/>
    <row r="1044481" customFormat="false" ht="12.8" hidden="false" customHeight="true" outlineLevel="0" collapsed="false"/>
    <row r="1044482" customFormat="false" ht="12.8" hidden="false" customHeight="true" outlineLevel="0" collapsed="false"/>
    <row r="1044483" customFormat="false" ht="12.8" hidden="false" customHeight="true" outlineLevel="0" collapsed="false"/>
    <row r="1044484" customFormat="false" ht="12.8" hidden="false" customHeight="true" outlineLevel="0" collapsed="false"/>
    <row r="1044485" customFormat="false" ht="12.8" hidden="false" customHeight="true" outlineLevel="0" collapsed="false"/>
    <row r="1044486" customFormat="false" ht="12.8" hidden="false" customHeight="true" outlineLevel="0" collapsed="false"/>
    <row r="1044487" customFormat="false" ht="12.8" hidden="false" customHeight="true" outlineLevel="0" collapsed="false"/>
    <row r="1044488" customFormat="false" ht="12.8" hidden="false" customHeight="true" outlineLevel="0" collapsed="false"/>
    <row r="1044489" customFormat="false" ht="12.8" hidden="false" customHeight="true" outlineLevel="0" collapsed="false"/>
    <row r="1044490" customFormat="false" ht="12.8" hidden="false" customHeight="true" outlineLevel="0" collapsed="false"/>
    <row r="1044491" customFormat="false" ht="12.8" hidden="false" customHeight="true" outlineLevel="0" collapsed="false"/>
    <row r="1044492" customFormat="false" ht="12.8" hidden="false" customHeight="true" outlineLevel="0" collapsed="false"/>
    <row r="1044493" customFormat="false" ht="12.8" hidden="false" customHeight="true" outlineLevel="0" collapsed="false"/>
    <row r="1044494" customFormat="false" ht="12.8" hidden="false" customHeight="true" outlineLevel="0" collapsed="false"/>
    <row r="1044495" customFormat="false" ht="12.8" hidden="false" customHeight="true" outlineLevel="0" collapsed="false"/>
    <row r="1044496" customFormat="false" ht="12.8" hidden="false" customHeight="true" outlineLevel="0" collapsed="false"/>
    <row r="1044497" customFormat="false" ht="12.8" hidden="false" customHeight="true" outlineLevel="0" collapsed="false"/>
    <row r="1044498" customFormat="false" ht="12.8" hidden="false" customHeight="true" outlineLevel="0" collapsed="false"/>
    <row r="1044499" customFormat="false" ht="12.8" hidden="false" customHeight="true" outlineLevel="0" collapsed="false"/>
    <row r="1044500" customFormat="false" ht="12.8" hidden="false" customHeight="true" outlineLevel="0" collapsed="false"/>
    <row r="1044501" customFormat="false" ht="12.8" hidden="false" customHeight="true" outlineLevel="0" collapsed="false"/>
    <row r="1044502" customFormat="false" ht="12.8" hidden="false" customHeight="true" outlineLevel="0" collapsed="false"/>
    <row r="1044503" customFormat="false" ht="12.8" hidden="false" customHeight="true" outlineLevel="0" collapsed="false"/>
    <row r="1044504" customFormat="false" ht="12.8" hidden="false" customHeight="true" outlineLevel="0" collapsed="false"/>
    <row r="1044505" customFormat="false" ht="12.8" hidden="false" customHeight="true" outlineLevel="0" collapsed="false"/>
    <row r="1044506" customFormat="false" ht="12.8" hidden="false" customHeight="true" outlineLevel="0" collapsed="false"/>
    <row r="1044507" customFormat="false" ht="12.8" hidden="false" customHeight="true" outlineLevel="0" collapsed="false"/>
    <row r="1044508" customFormat="false" ht="12.8" hidden="false" customHeight="true" outlineLevel="0" collapsed="false"/>
    <row r="1044509" customFormat="false" ht="12.8" hidden="false" customHeight="true" outlineLevel="0" collapsed="false"/>
    <row r="1044510" customFormat="false" ht="12.8" hidden="false" customHeight="true" outlineLevel="0" collapsed="false"/>
    <row r="1044511" customFormat="false" ht="12.8" hidden="false" customHeight="true" outlineLevel="0" collapsed="false"/>
    <row r="1044512" customFormat="false" ht="12.8" hidden="false" customHeight="true" outlineLevel="0" collapsed="false"/>
    <row r="1044513" customFormat="false" ht="12.8" hidden="false" customHeight="true" outlineLevel="0" collapsed="false"/>
    <row r="1044514" customFormat="false" ht="12.8" hidden="false" customHeight="true" outlineLevel="0" collapsed="false"/>
    <row r="1044515" customFormat="false" ht="12.8" hidden="false" customHeight="true" outlineLevel="0" collapsed="false"/>
    <row r="1044516" customFormat="false" ht="12.8" hidden="false" customHeight="true" outlineLevel="0" collapsed="false"/>
    <row r="1044517" customFormat="false" ht="12.8" hidden="false" customHeight="true" outlineLevel="0" collapsed="false"/>
    <row r="1044518" customFormat="false" ht="12.8" hidden="false" customHeight="true" outlineLevel="0" collapsed="false"/>
    <row r="1044519" customFormat="false" ht="12.8" hidden="false" customHeight="true" outlineLevel="0" collapsed="false"/>
    <row r="1044520" customFormat="false" ht="12.8" hidden="false" customHeight="true" outlineLevel="0" collapsed="false"/>
    <row r="1044521" customFormat="false" ht="12.8" hidden="false" customHeight="true" outlineLevel="0" collapsed="false"/>
    <row r="1044522" customFormat="false" ht="12.8" hidden="false" customHeight="true" outlineLevel="0" collapsed="false"/>
    <row r="1044523" customFormat="false" ht="12.8" hidden="false" customHeight="true" outlineLevel="0" collapsed="false"/>
    <row r="1044524" customFormat="false" ht="12.8" hidden="false" customHeight="true" outlineLevel="0" collapsed="false"/>
    <row r="1044525" customFormat="false" ht="12.8" hidden="false" customHeight="true" outlineLevel="0" collapsed="false"/>
    <row r="1044526" customFormat="false" ht="12.8" hidden="false" customHeight="true" outlineLevel="0" collapsed="false"/>
    <row r="1044527" customFormat="false" ht="12.8" hidden="false" customHeight="true" outlineLevel="0" collapsed="false"/>
    <row r="1044528" customFormat="false" ht="12.8" hidden="false" customHeight="true" outlineLevel="0" collapsed="false"/>
    <row r="1044529" customFormat="false" ht="12.8" hidden="false" customHeight="true" outlineLevel="0" collapsed="false"/>
    <row r="1044530" customFormat="false" ht="12.8" hidden="false" customHeight="true" outlineLevel="0" collapsed="false"/>
    <row r="1044531" customFormat="false" ht="12.8" hidden="false" customHeight="true" outlineLevel="0" collapsed="false"/>
    <row r="1044532" customFormat="false" ht="12.8" hidden="false" customHeight="true" outlineLevel="0" collapsed="false"/>
    <row r="1044533" customFormat="false" ht="12.8" hidden="false" customHeight="true" outlineLevel="0" collapsed="false"/>
    <row r="1044534" customFormat="false" ht="12.8" hidden="false" customHeight="true" outlineLevel="0" collapsed="false"/>
    <row r="1044535" customFormat="false" ht="12.8" hidden="false" customHeight="true" outlineLevel="0" collapsed="false"/>
    <row r="1044536" customFormat="false" ht="12.8" hidden="false" customHeight="true" outlineLevel="0" collapsed="false"/>
    <row r="1044537" customFormat="false" ht="12.8" hidden="false" customHeight="true" outlineLevel="0" collapsed="false"/>
    <row r="1044538" customFormat="false" ht="12.8" hidden="false" customHeight="true" outlineLevel="0" collapsed="false"/>
    <row r="1044539" customFormat="false" ht="12.8" hidden="false" customHeight="true" outlineLevel="0" collapsed="false"/>
    <row r="1044540" customFormat="false" ht="12.8" hidden="false" customHeight="true" outlineLevel="0" collapsed="false"/>
    <row r="1044541" customFormat="false" ht="12.8" hidden="false" customHeight="true" outlineLevel="0" collapsed="false"/>
    <row r="1044542" customFormat="false" ht="12.8" hidden="false" customHeight="true" outlineLevel="0" collapsed="false"/>
    <row r="1044543" customFormat="false" ht="12.8" hidden="false" customHeight="true" outlineLevel="0" collapsed="false"/>
    <row r="1044544" customFormat="false" ht="12.8" hidden="false" customHeight="true" outlineLevel="0" collapsed="false"/>
    <row r="1044545" customFormat="false" ht="12.8" hidden="false" customHeight="true" outlineLevel="0" collapsed="false"/>
    <row r="1044546" customFormat="false" ht="12.8" hidden="false" customHeight="true" outlineLevel="0" collapsed="false"/>
    <row r="1044547" customFormat="false" ht="12.8" hidden="false" customHeight="true" outlineLevel="0" collapsed="false"/>
    <row r="1044548" customFormat="false" ht="12.8" hidden="false" customHeight="true" outlineLevel="0" collapsed="false"/>
    <row r="1044549" customFormat="false" ht="12.8" hidden="false" customHeight="true" outlineLevel="0" collapsed="false"/>
    <row r="1044550" customFormat="false" ht="12.8" hidden="false" customHeight="true" outlineLevel="0" collapsed="false"/>
    <row r="1044551" customFormat="false" ht="12.8" hidden="false" customHeight="true" outlineLevel="0" collapsed="false"/>
    <row r="1044552" customFormat="false" ht="12.8" hidden="false" customHeight="true" outlineLevel="0" collapsed="false"/>
    <row r="1044553" customFormat="false" ht="12.8" hidden="false" customHeight="true" outlineLevel="0" collapsed="false"/>
    <row r="1044554" customFormat="false" ht="12.8" hidden="false" customHeight="true" outlineLevel="0" collapsed="false"/>
    <row r="1044555" customFormat="false" ht="12.8" hidden="false" customHeight="true" outlineLevel="0" collapsed="false"/>
    <row r="1044556" customFormat="false" ht="12.8" hidden="false" customHeight="true" outlineLevel="0" collapsed="false"/>
    <row r="1044557" customFormat="false" ht="12.8" hidden="false" customHeight="true" outlineLevel="0" collapsed="false"/>
    <row r="1044558" customFormat="false" ht="12.8" hidden="false" customHeight="true" outlineLevel="0" collapsed="false"/>
    <row r="1044559" customFormat="false" ht="12.8" hidden="false" customHeight="true" outlineLevel="0" collapsed="false"/>
    <row r="1044560" customFormat="false" ht="12.8" hidden="false" customHeight="true" outlineLevel="0" collapsed="false"/>
    <row r="1044561" customFormat="false" ht="12.8" hidden="false" customHeight="true" outlineLevel="0" collapsed="false"/>
    <row r="1044562" customFormat="false" ht="12.8" hidden="false" customHeight="true" outlineLevel="0" collapsed="false"/>
    <row r="1044563" customFormat="false" ht="12.8" hidden="false" customHeight="true" outlineLevel="0" collapsed="false"/>
    <row r="1044564" customFormat="false" ht="12.8" hidden="false" customHeight="true" outlineLevel="0" collapsed="false"/>
    <row r="1044565" customFormat="false" ht="12.8" hidden="false" customHeight="true" outlineLevel="0" collapsed="false"/>
    <row r="1044566" customFormat="false" ht="12.8" hidden="false" customHeight="true" outlineLevel="0" collapsed="false"/>
    <row r="1044567" customFormat="false" ht="12.8" hidden="false" customHeight="true" outlineLevel="0" collapsed="false"/>
    <row r="1044568" customFormat="false" ht="12.8" hidden="false" customHeight="true" outlineLevel="0" collapsed="false"/>
    <row r="1044569" customFormat="false" ht="12.8" hidden="false" customHeight="true" outlineLevel="0" collapsed="false"/>
    <row r="1044570" customFormat="false" ht="12.8" hidden="false" customHeight="true" outlineLevel="0" collapsed="false"/>
    <row r="1044571" customFormat="false" ht="12.8" hidden="false" customHeight="true" outlineLevel="0" collapsed="false"/>
    <row r="1044572" customFormat="false" ht="12.8" hidden="false" customHeight="true" outlineLevel="0" collapsed="false"/>
    <row r="1044573" customFormat="false" ht="12.8" hidden="false" customHeight="true" outlineLevel="0" collapsed="false"/>
    <row r="1044574" customFormat="false" ht="12.8" hidden="false" customHeight="true" outlineLevel="0" collapsed="false"/>
    <row r="1044575" customFormat="false" ht="12.8" hidden="false" customHeight="true" outlineLevel="0" collapsed="false"/>
    <row r="1044576" customFormat="false" ht="12.8" hidden="false" customHeight="true" outlineLevel="0" collapsed="false"/>
    <row r="1044577" customFormat="false" ht="12.8" hidden="false" customHeight="true" outlineLevel="0" collapsed="false"/>
    <row r="1044578" customFormat="false" ht="12.8" hidden="false" customHeight="true" outlineLevel="0" collapsed="false"/>
    <row r="1044579" customFormat="false" ht="12.8" hidden="false" customHeight="true" outlineLevel="0" collapsed="false"/>
    <row r="1044580" customFormat="false" ht="12.8" hidden="false" customHeight="true" outlineLevel="0" collapsed="false"/>
    <row r="1044581" customFormat="false" ht="12.8" hidden="false" customHeight="true" outlineLevel="0" collapsed="false"/>
    <row r="1044582" customFormat="false" ht="12.8" hidden="false" customHeight="true" outlineLevel="0" collapsed="false"/>
    <row r="1044583" customFormat="false" ht="12.8" hidden="false" customHeight="true" outlineLevel="0" collapsed="false"/>
    <row r="1044584" customFormat="false" ht="12.8" hidden="false" customHeight="true" outlineLevel="0" collapsed="false"/>
    <row r="1044585" customFormat="false" ht="12.8" hidden="false" customHeight="true" outlineLevel="0" collapsed="false"/>
    <row r="1044586" customFormat="false" ht="12.8" hidden="false" customHeight="true" outlineLevel="0" collapsed="false"/>
    <row r="1044587" customFormat="false" ht="12.8" hidden="false" customHeight="true" outlineLevel="0" collapsed="false"/>
    <row r="1044588" customFormat="false" ht="12.8" hidden="false" customHeight="true" outlineLevel="0" collapsed="false"/>
    <row r="1044589" customFormat="false" ht="12.8" hidden="false" customHeight="true" outlineLevel="0" collapsed="false"/>
    <row r="1044590" customFormat="false" ht="12.8" hidden="false" customHeight="true" outlineLevel="0" collapsed="false"/>
    <row r="1044591" customFormat="false" ht="12.8" hidden="false" customHeight="true" outlineLevel="0" collapsed="false"/>
    <row r="1044592" customFormat="false" ht="12.8" hidden="false" customHeight="true" outlineLevel="0" collapsed="false"/>
    <row r="1044593" customFormat="false" ht="12.8" hidden="false" customHeight="true" outlineLevel="0" collapsed="false"/>
    <row r="1044594" customFormat="false" ht="12.8" hidden="false" customHeight="true" outlineLevel="0" collapsed="false"/>
    <row r="1044595" customFormat="false" ht="12.8" hidden="false" customHeight="true" outlineLevel="0" collapsed="false"/>
    <row r="1044596" customFormat="false" ht="12.8" hidden="false" customHeight="true" outlineLevel="0" collapsed="false"/>
    <row r="1044597" customFormat="false" ht="12.8" hidden="false" customHeight="true" outlineLevel="0" collapsed="false"/>
    <row r="1044598" customFormat="false" ht="12.8" hidden="false" customHeight="true" outlineLevel="0" collapsed="false"/>
    <row r="1044599" customFormat="false" ht="12.8" hidden="false" customHeight="true" outlineLevel="0" collapsed="false"/>
    <row r="1044600" customFormat="false" ht="12.8" hidden="false" customHeight="true" outlineLevel="0" collapsed="false"/>
    <row r="1044601" customFormat="false" ht="12.8" hidden="false" customHeight="true" outlineLevel="0" collapsed="false"/>
    <row r="1044602" customFormat="false" ht="12.8" hidden="false" customHeight="true" outlineLevel="0" collapsed="false"/>
    <row r="1044603" customFormat="false" ht="12.8" hidden="false" customHeight="true" outlineLevel="0" collapsed="false"/>
    <row r="1044604" customFormat="false" ht="12.8" hidden="false" customHeight="true" outlineLevel="0" collapsed="false"/>
    <row r="1044605" customFormat="false" ht="12.8" hidden="false" customHeight="true" outlineLevel="0" collapsed="false"/>
    <row r="1044606" customFormat="false" ht="12.8" hidden="false" customHeight="true" outlineLevel="0" collapsed="false"/>
    <row r="1044607" customFormat="false" ht="12.8" hidden="false" customHeight="true" outlineLevel="0" collapsed="false"/>
    <row r="1044608" customFormat="false" ht="12.8" hidden="false" customHeight="true" outlineLevel="0" collapsed="false"/>
    <row r="1044609" customFormat="false" ht="12.8" hidden="false" customHeight="true" outlineLevel="0" collapsed="false"/>
    <row r="1044610" customFormat="false" ht="12.8" hidden="false" customHeight="true" outlineLevel="0" collapsed="false"/>
    <row r="1044611" customFormat="false" ht="12.8" hidden="false" customHeight="true" outlineLevel="0" collapsed="false"/>
    <row r="1044612" customFormat="false" ht="12.8" hidden="false" customHeight="true" outlineLevel="0" collapsed="false"/>
    <row r="1044613" customFormat="false" ht="12.8" hidden="false" customHeight="true" outlineLevel="0" collapsed="false"/>
    <row r="1044614" customFormat="false" ht="12.8" hidden="false" customHeight="true" outlineLevel="0" collapsed="false"/>
    <row r="1044615" customFormat="false" ht="12.8" hidden="false" customHeight="true" outlineLevel="0" collapsed="false"/>
    <row r="1044616" customFormat="false" ht="12.8" hidden="false" customHeight="true" outlineLevel="0" collapsed="false"/>
    <row r="1044617" customFormat="false" ht="12.8" hidden="false" customHeight="true" outlineLevel="0" collapsed="false"/>
    <row r="1044618" customFormat="false" ht="12.8" hidden="false" customHeight="true" outlineLevel="0" collapsed="false"/>
    <row r="1044619" customFormat="false" ht="12.8" hidden="false" customHeight="true" outlineLevel="0" collapsed="false"/>
    <row r="1044620" customFormat="false" ht="12.8" hidden="false" customHeight="true" outlineLevel="0" collapsed="false"/>
    <row r="1044621" customFormat="false" ht="12.8" hidden="false" customHeight="true" outlineLevel="0" collapsed="false"/>
    <row r="1044622" customFormat="false" ht="12.8" hidden="false" customHeight="true" outlineLevel="0" collapsed="false"/>
    <row r="1044623" customFormat="false" ht="12.8" hidden="false" customHeight="true" outlineLevel="0" collapsed="false"/>
    <row r="1044624" customFormat="false" ht="12.8" hidden="false" customHeight="true" outlineLevel="0" collapsed="false"/>
    <row r="1044625" customFormat="false" ht="12.8" hidden="false" customHeight="true" outlineLevel="0" collapsed="false"/>
    <row r="1044626" customFormat="false" ht="12.8" hidden="false" customHeight="true" outlineLevel="0" collapsed="false"/>
    <row r="1044627" customFormat="false" ht="12.8" hidden="false" customHeight="true" outlineLevel="0" collapsed="false"/>
    <row r="1044628" customFormat="false" ht="12.8" hidden="false" customHeight="true" outlineLevel="0" collapsed="false"/>
    <row r="1044629" customFormat="false" ht="12.8" hidden="false" customHeight="true" outlineLevel="0" collapsed="false"/>
    <row r="1044630" customFormat="false" ht="12.8" hidden="false" customHeight="true" outlineLevel="0" collapsed="false"/>
    <row r="1044631" customFormat="false" ht="12.8" hidden="false" customHeight="true" outlineLevel="0" collapsed="false"/>
    <row r="1044632" customFormat="false" ht="12.8" hidden="false" customHeight="true" outlineLevel="0" collapsed="false"/>
    <row r="1044633" customFormat="false" ht="12.8" hidden="false" customHeight="true" outlineLevel="0" collapsed="false"/>
    <row r="1044634" customFormat="false" ht="12.8" hidden="false" customHeight="true" outlineLevel="0" collapsed="false"/>
    <row r="1044635" customFormat="false" ht="12.8" hidden="false" customHeight="true" outlineLevel="0" collapsed="false"/>
    <row r="1044636" customFormat="false" ht="12.8" hidden="false" customHeight="true" outlineLevel="0" collapsed="false"/>
    <row r="1044637" customFormat="false" ht="12.8" hidden="false" customHeight="true" outlineLevel="0" collapsed="false"/>
    <row r="1044638" customFormat="false" ht="12.8" hidden="false" customHeight="true" outlineLevel="0" collapsed="false"/>
    <row r="1044639" customFormat="false" ht="12.8" hidden="false" customHeight="true" outlineLevel="0" collapsed="false"/>
    <row r="1044640" customFormat="false" ht="12.8" hidden="false" customHeight="true" outlineLevel="0" collapsed="false"/>
    <row r="1044641" customFormat="false" ht="12.8" hidden="false" customHeight="true" outlineLevel="0" collapsed="false"/>
    <row r="1044642" customFormat="false" ht="12.8" hidden="false" customHeight="true" outlineLevel="0" collapsed="false"/>
    <row r="1044643" customFormat="false" ht="12.8" hidden="false" customHeight="true" outlineLevel="0" collapsed="false"/>
    <row r="1044644" customFormat="false" ht="12.8" hidden="false" customHeight="true" outlineLevel="0" collapsed="false"/>
    <row r="1044645" customFormat="false" ht="12.8" hidden="false" customHeight="true" outlineLevel="0" collapsed="false"/>
    <row r="1044646" customFormat="false" ht="12.8" hidden="false" customHeight="true" outlineLevel="0" collapsed="false"/>
    <row r="1044647" customFormat="false" ht="12.8" hidden="false" customHeight="true" outlineLevel="0" collapsed="false"/>
    <row r="1044648" customFormat="false" ht="12.8" hidden="false" customHeight="true" outlineLevel="0" collapsed="false"/>
    <row r="1044649" customFormat="false" ht="12.8" hidden="false" customHeight="true" outlineLevel="0" collapsed="false"/>
    <row r="1044650" customFormat="false" ht="12.8" hidden="false" customHeight="true" outlineLevel="0" collapsed="false"/>
    <row r="1044651" customFormat="false" ht="12.8" hidden="false" customHeight="true" outlineLevel="0" collapsed="false"/>
    <row r="1044652" customFormat="false" ht="12.8" hidden="false" customHeight="true" outlineLevel="0" collapsed="false"/>
    <row r="1044653" customFormat="false" ht="12.8" hidden="false" customHeight="true" outlineLevel="0" collapsed="false"/>
    <row r="1044654" customFormat="false" ht="12.8" hidden="false" customHeight="true" outlineLevel="0" collapsed="false"/>
    <row r="1044655" customFormat="false" ht="12.8" hidden="false" customHeight="true" outlineLevel="0" collapsed="false"/>
    <row r="1044656" customFormat="false" ht="12.8" hidden="false" customHeight="true" outlineLevel="0" collapsed="false"/>
    <row r="1044657" customFormat="false" ht="12.8" hidden="false" customHeight="true" outlineLevel="0" collapsed="false"/>
    <row r="1044658" customFormat="false" ht="12.8" hidden="false" customHeight="true" outlineLevel="0" collapsed="false"/>
    <row r="1044659" customFormat="false" ht="12.8" hidden="false" customHeight="true" outlineLevel="0" collapsed="false"/>
    <row r="1044660" customFormat="false" ht="12.8" hidden="false" customHeight="true" outlineLevel="0" collapsed="false"/>
    <row r="1044661" customFormat="false" ht="12.8" hidden="false" customHeight="true" outlineLevel="0" collapsed="false"/>
    <row r="1044662" customFormat="false" ht="12.8" hidden="false" customHeight="true" outlineLevel="0" collapsed="false"/>
    <row r="1044663" customFormat="false" ht="12.8" hidden="false" customHeight="true" outlineLevel="0" collapsed="false"/>
    <row r="1044664" customFormat="false" ht="12.8" hidden="false" customHeight="true" outlineLevel="0" collapsed="false"/>
    <row r="1044665" customFormat="false" ht="12.8" hidden="false" customHeight="true" outlineLevel="0" collapsed="false"/>
    <row r="1044666" customFormat="false" ht="12.8" hidden="false" customHeight="true" outlineLevel="0" collapsed="false"/>
    <row r="1044667" customFormat="false" ht="12.8" hidden="false" customHeight="true" outlineLevel="0" collapsed="false"/>
    <row r="1044668" customFormat="false" ht="12.8" hidden="false" customHeight="true" outlineLevel="0" collapsed="false"/>
    <row r="1044669" customFormat="false" ht="12.8" hidden="false" customHeight="true" outlineLevel="0" collapsed="false"/>
    <row r="1044670" customFormat="false" ht="12.8" hidden="false" customHeight="true" outlineLevel="0" collapsed="false"/>
    <row r="1044671" customFormat="false" ht="12.8" hidden="false" customHeight="true" outlineLevel="0" collapsed="false"/>
    <row r="1044672" customFormat="false" ht="12.8" hidden="false" customHeight="true" outlineLevel="0" collapsed="false"/>
    <row r="1044673" customFormat="false" ht="12.8" hidden="false" customHeight="true" outlineLevel="0" collapsed="false"/>
    <row r="1044674" customFormat="false" ht="12.8" hidden="false" customHeight="true" outlineLevel="0" collapsed="false"/>
    <row r="1044675" customFormat="false" ht="12.8" hidden="false" customHeight="true" outlineLevel="0" collapsed="false"/>
    <row r="1044676" customFormat="false" ht="12.8" hidden="false" customHeight="true" outlineLevel="0" collapsed="false"/>
    <row r="1044677" customFormat="false" ht="12.8" hidden="false" customHeight="true" outlineLevel="0" collapsed="false"/>
    <row r="1044678" customFormat="false" ht="12.8" hidden="false" customHeight="true" outlineLevel="0" collapsed="false"/>
    <row r="1044679" customFormat="false" ht="12.8" hidden="false" customHeight="true" outlineLevel="0" collapsed="false"/>
    <row r="1044680" customFormat="false" ht="12.8" hidden="false" customHeight="true" outlineLevel="0" collapsed="false"/>
    <row r="1044681" customFormat="false" ht="12.8" hidden="false" customHeight="true" outlineLevel="0" collapsed="false"/>
    <row r="1044682" customFormat="false" ht="12.8" hidden="false" customHeight="true" outlineLevel="0" collapsed="false"/>
    <row r="1044683" customFormat="false" ht="12.8" hidden="false" customHeight="true" outlineLevel="0" collapsed="false"/>
    <row r="1044684" customFormat="false" ht="12.8" hidden="false" customHeight="true" outlineLevel="0" collapsed="false"/>
    <row r="1044685" customFormat="false" ht="12.8" hidden="false" customHeight="true" outlineLevel="0" collapsed="false"/>
    <row r="1044686" customFormat="false" ht="12.8" hidden="false" customHeight="true" outlineLevel="0" collapsed="false"/>
    <row r="1044687" customFormat="false" ht="12.8" hidden="false" customHeight="true" outlineLevel="0" collapsed="false"/>
    <row r="1044688" customFormat="false" ht="12.8" hidden="false" customHeight="true" outlineLevel="0" collapsed="false"/>
    <row r="1044689" customFormat="false" ht="12.8" hidden="false" customHeight="true" outlineLevel="0" collapsed="false"/>
    <row r="1044690" customFormat="false" ht="12.8" hidden="false" customHeight="true" outlineLevel="0" collapsed="false"/>
    <row r="1044691" customFormat="false" ht="12.8" hidden="false" customHeight="true" outlineLevel="0" collapsed="false"/>
    <row r="1044692" customFormat="false" ht="12.8" hidden="false" customHeight="true" outlineLevel="0" collapsed="false"/>
    <row r="1044693" customFormat="false" ht="12.8" hidden="false" customHeight="true" outlineLevel="0" collapsed="false"/>
    <row r="1044694" customFormat="false" ht="12.8" hidden="false" customHeight="true" outlineLevel="0" collapsed="false"/>
    <row r="1044695" customFormat="false" ht="12.8" hidden="false" customHeight="true" outlineLevel="0" collapsed="false"/>
    <row r="1044696" customFormat="false" ht="12.8" hidden="false" customHeight="true" outlineLevel="0" collapsed="false"/>
    <row r="1044697" customFormat="false" ht="12.8" hidden="false" customHeight="true" outlineLevel="0" collapsed="false"/>
    <row r="1044698" customFormat="false" ht="12.8" hidden="false" customHeight="true" outlineLevel="0" collapsed="false"/>
    <row r="1044699" customFormat="false" ht="12.8" hidden="false" customHeight="true" outlineLevel="0" collapsed="false"/>
    <row r="1044700" customFormat="false" ht="12.8" hidden="false" customHeight="true" outlineLevel="0" collapsed="false"/>
    <row r="1044701" customFormat="false" ht="12.8" hidden="false" customHeight="true" outlineLevel="0" collapsed="false"/>
    <row r="1044702" customFormat="false" ht="12.8" hidden="false" customHeight="true" outlineLevel="0" collapsed="false"/>
    <row r="1044703" customFormat="false" ht="12.8" hidden="false" customHeight="true" outlineLevel="0" collapsed="false"/>
    <row r="1044704" customFormat="false" ht="12.8" hidden="false" customHeight="true" outlineLevel="0" collapsed="false"/>
    <row r="1044705" customFormat="false" ht="12.8" hidden="false" customHeight="true" outlineLevel="0" collapsed="false"/>
    <row r="1044706" customFormat="false" ht="12.8" hidden="false" customHeight="true" outlineLevel="0" collapsed="false"/>
    <row r="1044707" customFormat="false" ht="12.8" hidden="false" customHeight="true" outlineLevel="0" collapsed="false"/>
    <row r="1044708" customFormat="false" ht="12.8" hidden="false" customHeight="true" outlineLevel="0" collapsed="false"/>
    <row r="1044709" customFormat="false" ht="12.8" hidden="false" customHeight="true" outlineLevel="0" collapsed="false"/>
    <row r="1044710" customFormat="false" ht="12.8" hidden="false" customHeight="true" outlineLevel="0" collapsed="false"/>
    <row r="1044711" customFormat="false" ht="12.8" hidden="false" customHeight="true" outlineLevel="0" collapsed="false"/>
    <row r="1044712" customFormat="false" ht="12.8" hidden="false" customHeight="true" outlineLevel="0" collapsed="false"/>
    <row r="1044713" customFormat="false" ht="12.8" hidden="false" customHeight="true" outlineLevel="0" collapsed="false"/>
    <row r="1044714" customFormat="false" ht="12.8" hidden="false" customHeight="true" outlineLevel="0" collapsed="false"/>
    <row r="1044715" customFormat="false" ht="12.8" hidden="false" customHeight="true" outlineLevel="0" collapsed="false"/>
    <row r="1044716" customFormat="false" ht="12.8" hidden="false" customHeight="true" outlineLevel="0" collapsed="false"/>
    <row r="1044717" customFormat="false" ht="12.8" hidden="false" customHeight="true" outlineLevel="0" collapsed="false"/>
    <row r="1044718" customFormat="false" ht="12.8" hidden="false" customHeight="true" outlineLevel="0" collapsed="false"/>
    <row r="1044719" customFormat="false" ht="12.8" hidden="false" customHeight="true" outlineLevel="0" collapsed="false"/>
    <row r="1044720" customFormat="false" ht="12.8" hidden="false" customHeight="true" outlineLevel="0" collapsed="false"/>
    <row r="1044721" customFormat="false" ht="12.8" hidden="false" customHeight="true" outlineLevel="0" collapsed="false"/>
    <row r="1044722" customFormat="false" ht="12.8" hidden="false" customHeight="true" outlineLevel="0" collapsed="false"/>
    <row r="1044723" customFormat="false" ht="12.8" hidden="false" customHeight="true" outlineLevel="0" collapsed="false"/>
    <row r="1044724" customFormat="false" ht="12.8" hidden="false" customHeight="true" outlineLevel="0" collapsed="false"/>
    <row r="1044725" customFormat="false" ht="12.8" hidden="false" customHeight="true" outlineLevel="0" collapsed="false"/>
    <row r="1044726" customFormat="false" ht="12.8" hidden="false" customHeight="true" outlineLevel="0" collapsed="false"/>
    <row r="1044727" customFormat="false" ht="12.8" hidden="false" customHeight="true" outlineLevel="0" collapsed="false"/>
    <row r="1044728" customFormat="false" ht="12.8" hidden="false" customHeight="true" outlineLevel="0" collapsed="false"/>
    <row r="1044729" customFormat="false" ht="12.8" hidden="false" customHeight="true" outlineLevel="0" collapsed="false"/>
    <row r="1044730" customFormat="false" ht="12.8" hidden="false" customHeight="true" outlineLevel="0" collapsed="false"/>
    <row r="1044731" customFormat="false" ht="12.8" hidden="false" customHeight="true" outlineLevel="0" collapsed="false"/>
    <row r="1044732" customFormat="false" ht="12.8" hidden="false" customHeight="true" outlineLevel="0" collapsed="false"/>
    <row r="1044733" customFormat="false" ht="12.8" hidden="false" customHeight="true" outlineLevel="0" collapsed="false"/>
    <row r="1044734" customFormat="false" ht="12.8" hidden="false" customHeight="true" outlineLevel="0" collapsed="false"/>
    <row r="1044735" customFormat="false" ht="12.8" hidden="false" customHeight="true" outlineLevel="0" collapsed="false"/>
    <row r="1044736" customFormat="false" ht="12.8" hidden="false" customHeight="true" outlineLevel="0" collapsed="false"/>
    <row r="1044737" customFormat="false" ht="12.8" hidden="false" customHeight="true" outlineLevel="0" collapsed="false"/>
    <row r="1044738" customFormat="false" ht="12.8" hidden="false" customHeight="true" outlineLevel="0" collapsed="false"/>
    <row r="1044739" customFormat="false" ht="12.8" hidden="false" customHeight="true" outlineLevel="0" collapsed="false"/>
    <row r="1044740" customFormat="false" ht="12.8" hidden="false" customHeight="true" outlineLevel="0" collapsed="false"/>
    <row r="1044741" customFormat="false" ht="12.8" hidden="false" customHeight="true" outlineLevel="0" collapsed="false"/>
    <row r="1044742" customFormat="false" ht="12.8" hidden="false" customHeight="true" outlineLevel="0" collapsed="false"/>
    <row r="1044743" customFormat="false" ht="12.8" hidden="false" customHeight="true" outlineLevel="0" collapsed="false"/>
    <row r="1044744" customFormat="false" ht="12.8" hidden="false" customHeight="true" outlineLevel="0" collapsed="false"/>
    <row r="1044745" customFormat="false" ht="12.8" hidden="false" customHeight="true" outlineLevel="0" collapsed="false"/>
    <row r="1044746" customFormat="false" ht="12.8" hidden="false" customHeight="true" outlineLevel="0" collapsed="false"/>
    <row r="1044747" customFormat="false" ht="12.8" hidden="false" customHeight="true" outlineLevel="0" collapsed="false"/>
    <row r="1044748" customFormat="false" ht="12.8" hidden="false" customHeight="true" outlineLevel="0" collapsed="false"/>
    <row r="1044749" customFormat="false" ht="12.8" hidden="false" customHeight="true" outlineLevel="0" collapsed="false"/>
    <row r="1044750" customFormat="false" ht="12.8" hidden="false" customHeight="true" outlineLevel="0" collapsed="false"/>
    <row r="1044751" customFormat="false" ht="12.8" hidden="false" customHeight="true" outlineLevel="0" collapsed="false"/>
    <row r="1044752" customFormat="false" ht="12.8" hidden="false" customHeight="true" outlineLevel="0" collapsed="false"/>
    <row r="1044753" customFormat="false" ht="12.8" hidden="false" customHeight="true" outlineLevel="0" collapsed="false"/>
    <row r="1044754" customFormat="false" ht="12.8" hidden="false" customHeight="true" outlineLevel="0" collapsed="false"/>
    <row r="1044755" customFormat="false" ht="12.8" hidden="false" customHeight="true" outlineLevel="0" collapsed="false"/>
    <row r="1044756" customFormat="false" ht="12.8" hidden="false" customHeight="true" outlineLevel="0" collapsed="false"/>
    <row r="1044757" customFormat="false" ht="12.8" hidden="false" customHeight="true" outlineLevel="0" collapsed="false"/>
    <row r="1044758" customFormat="false" ht="12.8" hidden="false" customHeight="true" outlineLevel="0" collapsed="false"/>
    <row r="1044759" customFormat="false" ht="12.8" hidden="false" customHeight="true" outlineLevel="0" collapsed="false"/>
    <row r="1044760" customFormat="false" ht="12.8" hidden="false" customHeight="true" outlineLevel="0" collapsed="false"/>
    <row r="1044761" customFormat="false" ht="12.8" hidden="false" customHeight="true" outlineLevel="0" collapsed="false"/>
    <row r="1044762" customFormat="false" ht="12.8" hidden="false" customHeight="true" outlineLevel="0" collapsed="false"/>
    <row r="1044763" customFormat="false" ht="12.8" hidden="false" customHeight="true" outlineLevel="0" collapsed="false"/>
    <row r="1044764" customFormat="false" ht="12.8" hidden="false" customHeight="true" outlineLevel="0" collapsed="false"/>
    <row r="1044765" customFormat="false" ht="12.8" hidden="false" customHeight="true" outlineLevel="0" collapsed="false"/>
    <row r="1044766" customFormat="false" ht="12.8" hidden="false" customHeight="true" outlineLevel="0" collapsed="false"/>
    <row r="1044767" customFormat="false" ht="12.8" hidden="false" customHeight="true" outlineLevel="0" collapsed="false"/>
    <row r="1044768" customFormat="false" ht="12.8" hidden="false" customHeight="true" outlineLevel="0" collapsed="false"/>
    <row r="1044769" customFormat="false" ht="12.8" hidden="false" customHeight="true" outlineLevel="0" collapsed="false"/>
    <row r="1044770" customFormat="false" ht="12.8" hidden="false" customHeight="true" outlineLevel="0" collapsed="false"/>
    <row r="1044771" customFormat="false" ht="12.8" hidden="false" customHeight="true" outlineLevel="0" collapsed="false"/>
    <row r="1044772" customFormat="false" ht="12.8" hidden="false" customHeight="true" outlineLevel="0" collapsed="false"/>
    <row r="1044773" customFormat="false" ht="12.8" hidden="false" customHeight="true" outlineLevel="0" collapsed="false"/>
    <row r="1044774" customFormat="false" ht="12.8" hidden="false" customHeight="true" outlineLevel="0" collapsed="false"/>
    <row r="1044775" customFormat="false" ht="12.8" hidden="false" customHeight="true" outlineLevel="0" collapsed="false"/>
    <row r="1044776" customFormat="false" ht="12.8" hidden="false" customHeight="true" outlineLevel="0" collapsed="false"/>
    <row r="1044777" customFormat="false" ht="12.8" hidden="false" customHeight="true" outlineLevel="0" collapsed="false"/>
    <row r="1044778" customFormat="false" ht="12.8" hidden="false" customHeight="true" outlineLevel="0" collapsed="false"/>
    <row r="1044779" customFormat="false" ht="12.8" hidden="false" customHeight="true" outlineLevel="0" collapsed="false"/>
    <row r="1044780" customFormat="false" ht="12.8" hidden="false" customHeight="true" outlineLevel="0" collapsed="false"/>
    <row r="1044781" customFormat="false" ht="12.8" hidden="false" customHeight="true" outlineLevel="0" collapsed="false"/>
    <row r="1044782" customFormat="false" ht="12.8" hidden="false" customHeight="true" outlineLevel="0" collapsed="false"/>
    <row r="1044783" customFormat="false" ht="12.8" hidden="false" customHeight="true" outlineLevel="0" collapsed="false"/>
    <row r="1044784" customFormat="false" ht="12.8" hidden="false" customHeight="true" outlineLevel="0" collapsed="false"/>
    <row r="1044785" customFormat="false" ht="12.8" hidden="false" customHeight="true" outlineLevel="0" collapsed="false"/>
    <row r="1044786" customFormat="false" ht="12.8" hidden="false" customHeight="true" outlineLevel="0" collapsed="false"/>
    <row r="1044787" customFormat="false" ht="12.8" hidden="false" customHeight="true" outlineLevel="0" collapsed="false"/>
    <row r="1044788" customFormat="false" ht="12.8" hidden="false" customHeight="true" outlineLevel="0" collapsed="false"/>
    <row r="1044789" customFormat="false" ht="12.8" hidden="false" customHeight="true" outlineLevel="0" collapsed="false"/>
    <row r="1044790" customFormat="false" ht="12.8" hidden="false" customHeight="true" outlineLevel="0" collapsed="false"/>
    <row r="1044791" customFormat="false" ht="12.8" hidden="false" customHeight="true" outlineLevel="0" collapsed="false"/>
    <row r="1044792" customFormat="false" ht="12.8" hidden="false" customHeight="true" outlineLevel="0" collapsed="false"/>
    <row r="1044793" customFormat="false" ht="12.8" hidden="false" customHeight="true" outlineLevel="0" collapsed="false"/>
    <row r="1044794" customFormat="false" ht="12.8" hidden="false" customHeight="true" outlineLevel="0" collapsed="false"/>
    <row r="1044795" customFormat="false" ht="12.8" hidden="false" customHeight="true" outlineLevel="0" collapsed="false"/>
    <row r="1044796" customFormat="false" ht="12.8" hidden="false" customHeight="true" outlineLevel="0" collapsed="false"/>
    <row r="1044797" customFormat="false" ht="12.8" hidden="false" customHeight="true" outlineLevel="0" collapsed="false"/>
    <row r="1044798" customFormat="false" ht="12.8" hidden="false" customHeight="true" outlineLevel="0" collapsed="false"/>
    <row r="1044799" customFormat="false" ht="12.8" hidden="false" customHeight="true" outlineLevel="0" collapsed="false"/>
    <row r="1044800" customFormat="false" ht="12.8" hidden="false" customHeight="true" outlineLevel="0" collapsed="false"/>
    <row r="1044801" customFormat="false" ht="12.8" hidden="false" customHeight="true" outlineLevel="0" collapsed="false"/>
    <row r="1044802" customFormat="false" ht="12.8" hidden="false" customHeight="true" outlineLevel="0" collapsed="false"/>
    <row r="1044803" customFormat="false" ht="12.8" hidden="false" customHeight="true" outlineLevel="0" collapsed="false"/>
    <row r="1044804" customFormat="false" ht="12.8" hidden="false" customHeight="true" outlineLevel="0" collapsed="false"/>
    <row r="1044805" customFormat="false" ht="12.8" hidden="false" customHeight="true" outlineLevel="0" collapsed="false"/>
    <row r="1044806" customFormat="false" ht="12.8" hidden="false" customHeight="true" outlineLevel="0" collapsed="false"/>
    <row r="1044807" customFormat="false" ht="12.8" hidden="false" customHeight="true" outlineLevel="0" collapsed="false"/>
    <row r="1044808" customFormat="false" ht="12.8" hidden="false" customHeight="true" outlineLevel="0" collapsed="false"/>
    <row r="1044809" customFormat="false" ht="12.8" hidden="false" customHeight="true" outlineLevel="0" collapsed="false"/>
    <row r="1044810" customFormat="false" ht="12.8" hidden="false" customHeight="true" outlineLevel="0" collapsed="false"/>
    <row r="1044811" customFormat="false" ht="12.8" hidden="false" customHeight="true" outlineLevel="0" collapsed="false"/>
    <row r="1044812" customFormat="false" ht="12.8" hidden="false" customHeight="true" outlineLevel="0" collapsed="false"/>
    <row r="1044813" customFormat="false" ht="12.8" hidden="false" customHeight="true" outlineLevel="0" collapsed="false"/>
    <row r="1044814" customFormat="false" ht="12.8" hidden="false" customHeight="true" outlineLevel="0" collapsed="false"/>
    <row r="1044815" customFormat="false" ht="12.8" hidden="false" customHeight="true" outlineLevel="0" collapsed="false"/>
    <row r="1044816" customFormat="false" ht="12.8" hidden="false" customHeight="true" outlineLevel="0" collapsed="false"/>
    <row r="1044817" customFormat="false" ht="12.8" hidden="false" customHeight="true" outlineLevel="0" collapsed="false"/>
    <row r="1044818" customFormat="false" ht="12.8" hidden="false" customHeight="true" outlineLevel="0" collapsed="false"/>
    <row r="1044819" customFormat="false" ht="12.8" hidden="false" customHeight="true" outlineLevel="0" collapsed="false"/>
    <row r="1044820" customFormat="false" ht="12.8" hidden="false" customHeight="true" outlineLevel="0" collapsed="false"/>
    <row r="1044821" customFormat="false" ht="12.8" hidden="false" customHeight="true" outlineLevel="0" collapsed="false"/>
    <row r="1044822" customFormat="false" ht="12.8" hidden="false" customHeight="true" outlineLevel="0" collapsed="false"/>
    <row r="1044823" customFormat="false" ht="12.8" hidden="false" customHeight="true" outlineLevel="0" collapsed="false"/>
    <row r="1044824" customFormat="false" ht="12.8" hidden="false" customHeight="true" outlineLevel="0" collapsed="false"/>
    <row r="1044825" customFormat="false" ht="12.8" hidden="false" customHeight="true" outlineLevel="0" collapsed="false"/>
    <row r="1044826" customFormat="false" ht="12.8" hidden="false" customHeight="true" outlineLevel="0" collapsed="false"/>
    <row r="1044827" customFormat="false" ht="12.8" hidden="false" customHeight="true" outlineLevel="0" collapsed="false"/>
    <row r="1044828" customFormat="false" ht="12.8" hidden="false" customHeight="true" outlineLevel="0" collapsed="false"/>
    <row r="1044829" customFormat="false" ht="12.8" hidden="false" customHeight="true" outlineLevel="0" collapsed="false"/>
    <row r="1044830" customFormat="false" ht="12.8" hidden="false" customHeight="true" outlineLevel="0" collapsed="false"/>
    <row r="1044831" customFormat="false" ht="12.8" hidden="false" customHeight="true" outlineLevel="0" collapsed="false"/>
    <row r="1044832" customFormat="false" ht="12.8" hidden="false" customHeight="true" outlineLevel="0" collapsed="false"/>
    <row r="1044833" customFormat="false" ht="12.8" hidden="false" customHeight="true" outlineLevel="0" collapsed="false"/>
    <row r="1044834" customFormat="false" ht="12.8" hidden="false" customHeight="true" outlineLevel="0" collapsed="false"/>
    <row r="1044835" customFormat="false" ht="12.8" hidden="false" customHeight="true" outlineLevel="0" collapsed="false"/>
    <row r="1044836" customFormat="false" ht="12.8" hidden="false" customHeight="true" outlineLevel="0" collapsed="false"/>
    <row r="1044837" customFormat="false" ht="12.8" hidden="false" customHeight="true" outlineLevel="0" collapsed="false"/>
    <row r="1044838" customFormat="false" ht="12.8" hidden="false" customHeight="true" outlineLevel="0" collapsed="false"/>
    <row r="1044839" customFormat="false" ht="12.8" hidden="false" customHeight="true" outlineLevel="0" collapsed="false"/>
    <row r="1044840" customFormat="false" ht="12.8" hidden="false" customHeight="true" outlineLevel="0" collapsed="false"/>
    <row r="1044841" customFormat="false" ht="12.8" hidden="false" customHeight="true" outlineLevel="0" collapsed="false"/>
    <row r="1044842" customFormat="false" ht="12.8" hidden="false" customHeight="true" outlineLevel="0" collapsed="false"/>
    <row r="1044843" customFormat="false" ht="12.8" hidden="false" customHeight="true" outlineLevel="0" collapsed="false"/>
    <row r="1044844" customFormat="false" ht="12.8" hidden="false" customHeight="true" outlineLevel="0" collapsed="false"/>
    <row r="1044845" customFormat="false" ht="12.8" hidden="false" customHeight="true" outlineLevel="0" collapsed="false"/>
    <row r="1044846" customFormat="false" ht="12.8" hidden="false" customHeight="true" outlineLevel="0" collapsed="false"/>
    <row r="1044847" customFormat="false" ht="12.8" hidden="false" customHeight="true" outlineLevel="0" collapsed="false"/>
    <row r="1044848" customFormat="false" ht="12.8" hidden="false" customHeight="true" outlineLevel="0" collapsed="false"/>
    <row r="1044849" customFormat="false" ht="12.8" hidden="false" customHeight="true" outlineLevel="0" collapsed="false"/>
    <row r="1044850" customFormat="false" ht="12.8" hidden="false" customHeight="true" outlineLevel="0" collapsed="false"/>
    <row r="1044851" customFormat="false" ht="12.8" hidden="false" customHeight="true" outlineLevel="0" collapsed="false"/>
    <row r="1044852" customFormat="false" ht="12.8" hidden="false" customHeight="true" outlineLevel="0" collapsed="false"/>
    <row r="1044853" customFormat="false" ht="12.8" hidden="false" customHeight="true" outlineLevel="0" collapsed="false"/>
    <row r="1044854" customFormat="false" ht="12.8" hidden="false" customHeight="true" outlineLevel="0" collapsed="false"/>
    <row r="1044855" customFormat="false" ht="12.8" hidden="false" customHeight="true" outlineLevel="0" collapsed="false"/>
    <row r="1044856" customFormat="false" ht="12.8" hidden="false" customHeight="true" outlineLevel="0" collapsed="false"/>
    <row r="1044857" customFormat="false" ht="12.8" hidden="false" customHeight="true" outlineLevel="0" collapsed="false"/>
    <row r="1044858" customFormat="false" ht="12.8" hidden="false" customHeight="true" outlineLevel="0" collapsed="false"/>
    <row r="1044859" customFormat="false" ht="12.8" hidden="false" customHeight="true" outlineLevel="0" collapsed="false"/>
    <row r="1044860" customFormat="false" ht="12.8" hidden="false" customHeight="true" outlineLevel="0" collapsed="false"/>
    <row r="1044861" customFormat="false" ht="12.8" hidden="false" customHeight="true" outlineLevel="0" collapsed="false"/>
    <row r="1044862" customFormat="false" ht="12.8" hidden="false" customHeight="true" outlineLevel="0" collapsed="false"/>
    <row r="1044863" customFormat="false" ht="12.8" hidden="false" customHeight="true" outlineLevel="0" collapsed="false"/>
    <row r="1044864" customFormat="false" ht="12.8" hidden="false" customHeight="true" outlineLevel="0" collapsed="false"/>
    <row r="1044865" customFormat="false" ht="12.8" hidden="false" customHeight="true" outlineLevel="0" collapsed="false"/>
    <row r="1044866" customFormat="false" ht="12.8" hidden="false" customHeight="true" outlineLevel="0" collapsed="false"/>
    <row r="1044867" customFormat="false" ht="12.8" hidden="false" customHeight="true" outlineLevel="0" collapsed="false"/>
    <row r="1044868" customFormat="false" ht="12.8" hidden="false" customHeight="true" outlineLevel="0" collapsed="false"/>
    <row r="1044869" customFormat="false" ht="12.8" hidden="false" customHeight="true" outlineLevel="0" collapsed="false"/>
    <row r="1044870" customFormat="false" ht="12.8" hidden="false" customHeight="true" outlineLevel="0" collapsed="false"/>
    <row r="1044871" customFormat="false" ht="12.8" hidden="false" customHeight="true" outlineLevel="0" collapsed="false"/>
    <row r="1044872" customFormat="false" ht="12.8" hidden="false" customHeight="true" outlineLevel="0" collapsed="false"/>
    <row r="1044873" customFormat="false" ht="12.8" hidden="false" customHeight="true" outlineLevel="0" collapsed="false"/>
    <row r="1044874" customFormat="false" ht="12.8" hidden="false" customHeight="true" outlineLevel="0" collapsed="false"/>
    <row r="1044875" customFormat="false" ht="12.8" hidden="false" customHeight="true" outlineLevel="0" collapsed="false"/>
    <row r="1044876" customFormat="false" ht="12.8" hidden="false" customHeight="true" outlineLevel="0" collapsed="false"/>
    <row r="1044877" customFormat="false" ht="12.8" hidden="false" customHeight="true" outlineLevel="0" collapsed="false"/>
    <row r="1044878" customFormat="false" ht="12.8" hidden="false" customHeight="true" outlineLevel="0" collapsed="false"/>
    <row r="1044879" customFormat="false" ht="12.8" hidden="false" customHeight="true" outlineLevel="0" collapsed="false"/>
    <row r="1044880" customFormat="false" ht="12.8" hidden="false" customHeight="true" outlineLevel="0" collapsed="false"/>
    <row r="1044881" customFormat="false" ht="12.8" hidden="false" customHeight="true" outlineLevel="0" collapsed="false"/>
    <row r="1044882" customFormat="false" ht="12.8" hidden="false" customHeight="true" outlineLevel="0" collapsed="false"/>
    <row r="1044883" customFormat="false" ht="12.8" hidden="false" customHeight="true" outlineLevel="0" collapsed="false"/>
    <row r="1044884" customFormat="false" ht="12.8" hidden="false" customHeight="true" outlineLevel="0" collapsed="false"/>
    <row r="1044885" customFormat="false" ht="12.8" hidden="false" customHeight="true" outlineLevel="0" collapsed="false"/>
    <row r="1044886" customFormat="false" ht="12.8" hidden="false" customHeight="true" outlineLevel="0" collapsed="false"/>
    <row r="1044887" customFormat="false" ht="12.8" hidden="false" customHeight="true" outlineLevel="0" collapsed="false"/>
    <row r="1044888" customFormat="false" ht="12.8" hidden="false" customHeight="true" outlineLevel="0" collapsed="false"/>
    <row r="1044889" customFormat="false" ht="12.8" hidden="false" customHeight="true" outlineLevel="0" collapsed="false"/>
    <row r="1044890" customFormat="false" ht="12.8" hidden="false" customHeight="true" outlineLevel="0" collapsed="false"/>
    <row r="1044891" customFormat="false" ht="12.8" hidden="false" customHeight="true" outlineLevel="0" collapsed="false"/>
    <row r="1044892" customFormat="false" ht="12.8" hidden="false" customHeight="true" outlineLevel="0" collapsed="false"/>
    <row r="1044893" customFormat="false" ht="12.8" hidden="false" customHeight="true" outlineLevel="0" collapsed="false"/>
    <row r="1044894" customFormat="false" ht="12.8" hidden="false" customHeight="true" outlineLevel="0" collapsed="false"/>
    <row r="1044895" customFormat="false" ht="12.8" hidden="false" customHeight="true" outlineLevel="0" collapsed="false"/>
    <row r="1044896" customFormat="false" ht="12.8" hidden="false" customHeight="true" outlineLevel="0" collapsed="false"/>
    <row r="1044897" customFormat="false" ht="12.8" hidden="false" customHeight="true" outlineLevel="0" collapsed="false"/>
    <row r="1044898" customFormat="false" ht="12.8" hidden="false" customHeight="true" outlineLevel="0" collapsed="false"/>
    <row r="1044899" customFormat="false" ht="12.8" hidden="false" customHeight="true" outlineLevel="0" collapsed="false"/>
    <row r="1044900" customFormat="false" ht="12.8" hidden="false" customHeight="true" outlineLevel="0" collapsed="false"/>
    <row r="1044901" customFormat="false" ht="12.8" hidden="false" customHeight="true" outlineLevel="0" collapsed="false"/>
    <row r="1044902" customFormat="false" ht="12.8" hidden="false" customHeight="true" outlineLevel="0" collapsed="false"/>
    <row r="1044903" customFormat="false" ht="12.8" hidden="false" customHeight="true" outlineLevel="0" collapsed="false"/>
    <row r="1044904" customFormat="false" ht="12.8" hidden="false" customHeight="true" outlineLevel="0" collapsed="false"/>
    <row r="1044905" customFormat="false" ht="12.8" hidden="false" customHeight="true" outlineLevel="0" collapsed="false"/>
    <row r="1044906" customFormat="false" ht="12.8" hidden="false" customHeight="true" outlineLevel="0" collapsed="false"/>
    <row r="1044907" customFormat="false" ht="12.8" hidden="false" customHeight="true" outlineLevel="0" collapsed="false"/>
    <row r="1044908" customFormat="false" ht="12.8" hidden="false" customHeight="true" outlineLevel="0" collapsed="false"/>
    <row r="1044909" customFormat="false" ht="12.8" hidden="false" customHeight="true" outlineLevel="0" collapsed="false"/>
    <row r="1044910" customFormat="false" ht="12.8" hidden="false" customHeight="true" outlineLevel="0" collapsed="false"/>
    <row r="1044911" customFormat="false" ht="12.8" hidden="false" customHeight="true" outlineLevel="0" collapsed="false"/>
    <row r="1044912" customFormat="false" ht="12.8" hidden="false" customHeight="true" outlineLevel="0" collapsed="false"/>
    <row r="1044913" customFormat="false" ht="12.8" hidden="false" customHeight="true" outlineLevel="0" collapsed="false"/>
    <row r="1044914" customFormat="false" ht="12.8" hidden="false" customHeight="true" outlineLevel="0" collapsed="false"/>
    <row r="1044915" customFormat="false" ht="12.8" hidden="false" customHeight="true" outlineLevel="0" collapsed="false"/>
    <row r="1044916" customFormat="false" ht="12.8" hidden="false" customHeight="true" outlineLevel="0" collapsed="false"/>
    <row r="1044917" customFormat="false" ht="12.8" hidden="false" customHeight="true" outlineLevel="0" collapsed="false"/>
    <row r="1044918" customFormat="false" ht="12.8" hidden="false" customHeight="true" outlineLevel="0" collapsed="false"/>
    <row r="1044919" customFormat="false" ht="12.8" hidden="false" customHeight="true" outlineLevel="0" collapsed="false"/>
    <row r="1044920" customFormat="false" ht="12.8" hidden="false" customHeight="true" outlineLevel="0" collapsed="false"/>
    <row r="1044921" customFormat="false" ht="12.8" hidden="false" customHeight="true" outlineLevel="0" collapsed="false"/>
    <row r="1044922" customFormat="false" ht="12.8" hidden="false" customHeight="true" outlineLevel="0" collapsed="false"/>
    <row r="1044923" customFormat="false" ht="12.8" hidden="false" customHeight="true" outlineLevel="0" collapsed="false"/>
    <row r="1044924" customFormat="false" ht="12.8" hidden="false" customHeight="true" outlineLevel="0" collapsed="false"/>
    <row r="1044925" customFormat="false" ht="12.8" hidden="false" customHeight="true" outlineLevel="0" collapsed="false"/>
    <row r="1044926" customFormat="false" ht="12.8" hidden="false" customHeight="true" outlineLevel="0" collapsed="false"/>
    <row r="1044927" customFormat="false" ht="12.8" hidden="false" customHeight="true" outlineLevel="0" collapsed="false"/>
    <row r="1044928" customFormat="false" ht="12.8" hidden="false" customHeight="true" outlineLevel="0" collapsed="false"/>
    <row r="1044929" customFormat="false" ht="12.8" hidden="false" customHeight="true" outlineLevel="0" collapsed="false"/>
    <row r="1044930" customFormat="false" ht="12.8" hidden="false" customHeight="true" outlineLevel="0" collapsed="false"/>
    <row r="1044931" customFormat="false" ht="12.8" hidden="false" customHeight="true" outlineLevel="0" collapsed="false"/>
    <row r="1044932" customFormat="false" ht="12.8" hidden="false" customHeight="true" outlineLevel="0" collapsed="false"/>
    <row r="1044933" customFormat="false" ht="12.8" hidden="false" customHeight="true" outlineLevel="0" collapsed="false"/>
    <row r="1044934" customFormat="false" ht="12.8" hidden="false" customHeight="true" outlineLevel="0" collapsed="false"/>
    <row r="1044935" customFormat="false" ht="12.8" hidden="false" customHeight="true" outlineLevel="0" collapsed="false"/>
    <row r="1044936" customFormat="false" ht="12.8" hidden="false" customHeight="true" outlineLevel="0" collapsed="false"/>
    <row r="1044937" customFormat="false" ht="12.8" hidden="false" customHeight="true" outlineLevel="0" collapsed="false"/>
    <row r="1044938" customFormat="false" ht="12.8" hidden="false" customHeight="true" outlineLevel="0" collapsed="false"/>
    <row r="1044939" customFormat="false" ht="12.8" hidden="false" customHeight="true" outlineLevel="0" collapsed="false"/>
    <row r="1044940" customFormat="false" ht="12.8" hidden="false" customHeight="true" outlineLevel="0" collapsed="false"/>
    <row r="1044941" customFormat="false" ht="12.8" hidden="false" customHeight="true" outlineLevel="0" collapsed="false"/>
    <row r="1044942" customFormat="false" ht="12.8" hidden="false" customHeight="true" outlineLevel="0" collapsed="false"/>
    <row r="1044943" customFormat="false" ht="12.8" hidden="false" customHeight="true" outlineLevel="0" collapsed="false"/>
    <row r="1044944" customFormat="false" ht="12.8" hidden="false" customHeight="true" outlineLevel="0" collapsed="false"/>
    <row r="1044945" customFormat="false" ht="12.8" hidden="false" customHeight="true" outlineLevel="0" collapsed="false"/>
    <row r="1044946" customFormat="false" ht="12.8" hidden="false" customHeight="true" outlineLevel="0" collapsed="false"/>
    <row r="1044947" customFormat="false" ht="12.8" hidden="false" customHeight="true" outlineLevel="0" collapsed="false"/>
    <row r="1044948" customFormat="false" ht="12.8" hidden="false" customHeight="true" outlineLevel="0" collapsed="false"/>
    <row r="1044949" customFormat="false" ht="12.8" hidden="false" customHeight="true" outlineLevel="0" collapsed="false"/>
    <row r="1044950" customFormat="false" ht="12.8" hidden="false" customHeight="true" outlineLevel="0" collapsed="false"/>
    <row r="1044951" customFormat="false" ht="12.8" hidden="false" customHeight="true" outlineLevel="0" collapsed="false"/>
    <row r="1044952" customFormat="false" ht="12.8" hidden="false" customHeight="true" outlineLevel="0" collapsed="false"/>
    <row r="1044953" customFormat="false" ht="12.8" hidden="false" customHeight="true" outlineLevel="0" collapsed="false"/>
    <row r="1044954" customFormat="false" ht="12.8" hidden="false" customHeight="true" outlineLevel="0" collapsed="false"/>
    <row r="1044955" customFormat="false" ht="12.8" hidden="false" customHeight="true" outlineLevel="0" collapsed="false"/>
    <row r="1044956" customFormat="false" ht="12.8" hidden="false" customHeight="true" outlineLevel="0" collapsed="false"/>
    <row r="1044957" customFormat="false" ht="12.8" hidden="false" customHeight="true" outlineLevel="0" collapsed="false"/>
    <row r="1044958" customFormat="false" ht="12.8" hidden="false" customHeight="true" outlineLevel="0" collapsed="false"/>
    <row r="1044959" customFormat="false" ht="12.8" hidden="false" customHeight="true" outlineLevel="0" collapsed="false"/>
    <row r="1044960" customFormat="false" ht="12.8" hidden="false" customHeight="true" outlineLevel="0" collapsed="false"/>
    <row r="1044961" customFormat="false" ht="12.8" hidden="false" customHeight="true" outlineLevel="0" collapsed="false"/>
    <row r="1044962" customFormat="false" ht="12.8" hidden="false" customHeight="true" outlineLevel="0" collapsed="false"/>
    <row r="1044963" customFormat="false" ht="12.8" hidden="false" customHeight="true" outlineLevel="0" collapsed="false"/>
    <row r="1044964" customFormat="false" ht="12.8" hidden="false" customHeight="true" outlineLevel="0" collapsed="false"/>
    <row r="1044965" customFormat="false" ht="12.8" hidden="false" customHeight="true" outlineLevel="0" collapsed="false"/>
    <row r="1044966" customFormat="false" ht="12.8" hidden="false" customHeight="true" outlineLevel="0" collapsed="false"/>
    <row r="1044967" customFormat="false" ht="12.8" hidden="false" customHeight="true" outlineLevel="0" collapsed="false"/>
    <row r="1044968" customFormat="false" ht="12.8" hidden="false" customHeight="true" outlineLevel="0" collapsed="false"/>
    <row r="1044969" customFormat="false" ht="12.8" hidden="false" customHeight="true" outlineLevel="0" collapsed="false"/>
    <row r="1044970" customFormat="false" ht="12.8" hidden="false" customHeight="true" outlineLevel="0" collapsed="false"/>
    <row r="1044971" customFormat="false" ht="12.8" hidden="false" customHeight="true" outlineLevel="0" collapsed="false"/>
    <row r="1044972" customFormat="false" ht="12.8" hidden="false" customHeight="true" outlineLevel="0" collapsed="false"/>
    <row r="1044973" customFormat="false" ht="12.8" hidden="false" customHeight="true" outlineLevel="0" collapsed="false"/>
    <row r="1044974" customFormat="false" ht="12.8" hidden="false" customHeight="true" outlineLevel="0" collapsed="false"/>
    <row r="1044975" customFormat="false" ht="12.8" hidden="false" customHeight="true" outlineLevel="0" collapsed="false"/>
    <row r="1044976" customFormat="false" ht="12.8" hidden="false" customHeight="true" outlineLevel="0" collapsed="false"/>
    <row r="1044977" customFormat="false" ht="12.8" hidden="false" customHeight="true" outlineLevel="0" collapsed="false"/>
    <row r="1044978" customFormat="false" ht="12.8" hidden="false" customHeight="true" outlineLevel="0" collapsed="false"/>
    <row r="1044979" customFormat="false" ht="12.8" hidden="false" customHeight="true" outlineLevel="0" collapsed="false"/>
    <row r="1044980" customFormat="false" ht="12.8" hidden="false" customHeight="true" outlineLevel="0" collapsed="false"/>
    <row r="1044981" customFormat="false" ht="12.8" hidden="false" customHeight="true" outlineLevel="0" collapsed="false"/>
    <row r="1044982" customFormat="false" ht="12.8" hidden="false" customHeight="true" outlineLevel="0" collapsed="false"/>
    <row r="1044983" customFormat="false" ht="12.8" hidden="false" customHeight="true" outlineLevel="0" collapsed="false"/>
    <row r="1044984" customFormat="false" ht="12.8" hidden="false" customHeight="true" outlineLevel="0" collapsed="false"/>
    <row r="1044985" customFormat="false" ht="12.8" hidden="false" customHeight="true" outlineLevel="0" collapsed="false"/>
    <row r="1044986" customFormat="false" ht="12.8" hidden="false" customHeight="true" outlineLevel="0" collapsed="false"/>
    <row r="1044987" customFormat="false" ht="12.8" hidden="false" customHeight="true" outlineLevel="0" collapsed="false"/>
    <row r="1044988" customFormat="false" ht="12.8" hidden="false" customHeight="true" outlineLevel="0" collapsed="false"/>
    <row r="1044989" customFormat="false" ht="12.8" hidden="false" customHeight="true" outlineLevel="0" collapsed="false"/>
    <row r="1044990" customFormat="false" ht="12.8" hidden="false" customHeight="true" outlineLevel="0" collapsed="false"/>
    <row r="1044991" customFormat="false" ht="12.8" hidden="false" customHeight="true" outlineLevel="0" collapsed="false"/>
    <row r="1044992" customFormat="false" ht="12.8" hidden="false" customHeight="true" outlineLevel="0" collapsed="false"/>
    <row r="1044993" customFormat="false" ht="12.8" hidden="false" customHeight="true" outlineLevel="0" collapsed="false"/>
    <row r="1044994" customFormat="false" ht="12.8" hidden="false" customHeight="true" outlineLevel="0" collapsed="false"/>
    <row r="1044995" customFormat="false" ht="12.8" hidden="false" customHeight="true" outlineLevel="0" collapsed="false"/>
    <row r="1044996" customFormat="false" ht="12.8" hidden="false" customHeight="true" outlineLevel="0" collapsed="false"/>
    <row r="1044997" customFormat="false" ht="12.8" hidden="false" customHeight="true" outlineLevel="0" collapsed="false"/>
    <row r="1044998" customFormat="false" ht="12.8" hidden="false" customHeight="true" outlineLevel="0" collapsed="false"/>
    <row r="1044999" customFormat="false" ht="12.8" hidden="false" customHeight="true" outlineLevel="0" collapsed="false"/>
    <row r="1045000" customFormat="false" ht="12.8" hidden="false" customHeight="true" outlineLevel="0" collapsed="false"/>
    <row r="1045001" customFormat="false" ht="12.8" hidden="false" customHeight="true" outlineLevel="0" collapsed="false"/>
    <row r="1045002" customFormat="false" ht="12.8" hidden="false" customHeight="true" outlineLevel="0" collapsed="false"/>
    <row r="1045003" customFormat="false" ht="12.8" hidden="false" customHeight="true" outlineLevel="0" collapsed="false"/>
    <row r="1045004" customFormat="false" ht="12.8" hidden="false" customHeight="true" outlineLevel="0" collapsed="false"/>
    <row r="1045005" customFormat="false" ht="12.8" hidden="false" customHeight="true" outlineLevel="0" collapsed="false"/>
    <row r="1045006" customFormat="false" ht="12.8" hidden="false" customHeight="true" outlineLevel="0" collapsed="false"/>
    <row r="1045007" customFormat="false" ht="12.8" hidden="false" customHeight="true" outlineLevel="0" collapsed="false"/>
    <row r="1045008" customFormat="false" ht="12.8" hidden="false" customHeight="true" outlineLevel="0" collapsed="false"/>
    <row r="1045009" customFormat="false" ht="12.8" hidden="false" customHeight="true" outlineLevel="0" collapsed="false"/>
    <row r="1045010" customFormat="false" ht="12.8" hidden="false" customHeight="true" outlineLevel="0" collapsed="false"/>
    <row r="1045011" customFormat="false" ht="12.8" hidden="false" customHeight="true" outlineLevel="0" collapsed="false"/>
    <row r="1045012" customFormat="false" ht="12.8" hidden="false" customHeight="true" outlineLevel="0" collapsed="false"/>
    <row r="1045013" customFormat="false" ht="12.8" hidden="false" customHeight="true" outlineLevel="0" collapsed="false"/>
    <row r="1045014" customFormat="false" ht="12.8" hidden="false" customHeight="true" outlineLevel="0" collapsed="false"/>
    <row r="1045015" customFormat="false" ht="12.8" hidden="false" customHeight="true" outlineLevel="0" collapsed="false"/>
    <row r="1045016" customFormat="false" ht="12.8" hidden="false" customHeight="true" outlineLevel="0" collapsed="false"/>
    <row r="1045017" customFormat="false" ht="12.8" hidden="false" customHeight="true" outlineLevel="0" collapsed="false"/>
    <row r="1045018" customFormat="false" ht="12.8" hidden="false" customHeight="true" outlineLevel="0" collapsed="false"/>
    <row r="1045019" customFormat="false" ht="12.8" hidden="false" customHeight="true" outlineLevel="0" collapsed="false"/>
    <row r="1045020" customFormat="false" ht="12.8" hidden="false" customHeight="true" outlineLevel="0" collapsed="false"/>
    <row r="1045021" customFormat="false" ht="12.8" hidden="false" customHeight="true" outlineLevel="0" collapsed="false"/>
    <row r="1045022" customFormat="false" ht="12.8" hidden="false" customHeight="true" outlineLevel="0" collapsed="false"/>
    <row r="1045023" customFormat="false" ht="12.8" hidden="false" customHeight="true" outlineLevel="0" collapsed="false"/>
    <row r="1045024" customFormat="false" ht="12.8" hidden="false" customHeight="true" outlineLevel="0" collapsed="false"/>
    <row r="1045025" customFormat="false" ht="12.8" hidden="false" customHeight="true" outlineLevel="0" collapsed="false"/>
    <row r="1045026" customFormat="false" ht="12.8" hidden="false" customHeight="true" outlineLevel="0" collapsed="false"/>
    <row r="1045027" customFormat="false" ht="12.8" hidden="false" customHeight="true" outlineLevel="0" collapsed="false"/>
    <row r="1045028" customFormat="false" ht="12.8" hidden="false" customHeight="true" outlineLevel="0" collapsed="false"/>
    <row r="1045029" customFormat="false" ht="12.8" hidden="false" customHeight="true" outlineLevel="0" collapsed="false"/>
    <row r="1045030" customFormat="false" ht="12.8" hidden="false" customHeight="true" outlineLevel="0" collapsed="false"/>
    <row r="1045031" customFormat="false" ht="12.8" hidden="false" customHeight="true" outlineLevel="0" collapsed="false"/>
    <row r="1045032" customFormat="false" ht="12.8" hidden="false" customHeight="true" outlineLevel="0" collapsed="false"/>
    <row r="1045033" customFormat="false" ht="12.8" hidden="false" customHeight="true" outlineLevel="0" collapsed="false"/>
    <row r="1045034" customFormat="false" ht="12.8" hidden="false" customHeight="true" outlineLevel="0" collapsed="false"/>
    <row r="1045035" customFormat="false" ht="12.8" hidden="false" customHeight="true" outlineLevel="0" collapsed="false"/>
    <row r="1045036" customFormat="false" ht="12.8" hidden="false" customHeight="true" outlineLevel="0" collapsed="false"/>
    <row r="1045037" customFormat="false" ht="12.8" hidden="false" customHeight="true" outlineLevel="0" collapsed="false"/>
    <row r="1045038" customFormat="false" ht="12.8" hidden="false" customHeight="true" outlineLevel="0" collapsed="false"/>
    <row r="1045039" customFormat="false" ht="12.8" hidden="false" customHeight="true" outlineLevel="0" collapsed="false"/>
    <row r="1045040" customFormat="false" ht="12.8" hidden="false" customHeight="true" outlineLevel="0" collapsed="false"/>
    <row r="1045041" customFormat="false" ht="12.8" hidden="false" customHeight="true" outlineLevel="0" collapsed="false"/>
    <row r="1045042" customFormat="false" ht="12.8" hidden="false" customHeight="true" outlineLevel="0" collapsed="false"/>
    <row r="1045043" customFormat="false" ht="12.8" hidden="false" customHeight="true" outlineLevel="0" collapsed="false"/>
    <row r="1045044" customFormat="false" ht="12.8" hidden="false" customHeight="true" outlineLevel="0" collapsed="false"/>
    <row r="1045045" customFormat="false" ht="12.8" hidden="false" customHeight="true" outlineLevel="0" collapsed="false"/>
    <row r="1045046" customFormat="false" ht="12.8" hidden="false" customHeight="true" outlineLevel="0" collapsed="false"/>
    <row r="1045047" customFormat="false" ht="12.8" hidden="false" customHeight="true" outlineLevel="0" collapsed="false"/>
    <row r="1045048" customFormat="false" ht="12.8" hidden="false" customHeight="true" outlineLevel="0" collapsed="false"/>
    <row r="1045049" customFormat="false" ht="12.8" hidden="false" customHeight="true" outlineLevel="0" collapsed="false"/>
    <row r="1045050" customFormat="false" ht="12.8" hidden="false" customHeight="true" outlineLevel="0" collapsed="false"/>
    <row r="1045051" customFormat="false" ht="12.8" hidden="false" customHeight="true" outlineLevel="0" collapsed="false"/>
    <row r="1045052" customFormat="false" ht="12.8" hidden="false" customHeight="true" outlineLevel="0" collapsed="false"/>
    <row r="1045053" customFormat="false" ht="12.8" hidden="false" customHeight="true" outlineLevel="0" collapsed="false"/>
    <row r="1045054" customFormat="false" ht="12.8" hidden="false" customHeight="true" outlineLevel="0" collapsed="false"/>
    <row r="1045055" customFormat="false" ht="12.8" hidden="false" customHeight="true" outlineLevel="0" collapsed="false"/>
    <row r="1045056" customFormat="false" ht="12.8" hidden="false" customHeight="true" outlineLevel="0" collapsed="false"/>
    <row r="1045057" customFormat="false" ht="12.8" hidden="false" customHeight="true" outlineLevel="0" collapsed="false"/>
    <row r="1045058" customFormat="false" ht="12.8" hidden="false" customHeight="true" outlineLevel="0" collapsed="false"/>
    <row r="1045059" customFormat="false" ht="12.8" hidden="false" customHeight="true" outlineLevel="0" collapsed="false"/>
    <row r="1045060" customFormat="false" ht="12.8" hidden="false" customHeight="true" outlineLevel="0" collapsed="false"/>
    <row r="1045061" customFormat="false" ht="12.8" hidden="false" customHeight="true" outlineLevel="0" collapsed="false"/>
    <row r="1045062" customFormat="false" ht="12.8" hidden="false" customHeight="true" outlineLevel="0" collapsed="false"/>
    <row r="1045063" customFormat="false" ht="12.8" hidden="false" customHeight="true" outlineLevel="0" collapsed="false"/>
    <row r="1045064" customFormat="false" ht="12.8" hidden="false" customHeight="true" outlineLevel="0" collapsed="false"/>
    <row r="1045065" customFormat="false" ht="12.8" hidden="false" customHeight="true" outlineLevel="0" collapsed="false"/>
    <row r="1045066" customFormat="false" ht="12.8" hidden="false" customHeight="true" outlineLevel="0" collapsed="false"/>
    <row r="1045067" customFormat="false" ht="12.8" hidden="false" customHeight="true" outlineLevel="0" collapsed="false"/>
    <row r="1045068" customFormat="false" ht="12.8" hidden="false" customHeight="true" outlineLevel="0" collapsed="false"/>
    <row r="1045069" customFormat="false" ht="12.8" hidden="false" customHeight="true" outlineLevel="0" collapsed="false"/>
    <row r="1045070" customFormat="false" ht="12.8" hidden="false" customHeight="true" outlineLevel="0" collapsed="false"/>
    <row r="1045071" customFormat="false" ht="12.8" hidden="false" customHeight="true" outlineLevel="0" collapsed="false"/>
    <row r="1045072" customFormat="false" ht="12.8" hidden="false" customHeight="true" outlineLevel="0" collapsed="false"/>
    <row r="1045073" customFormat="false" ht="12.8" hidden="false" customHeight="true" outlineLevel="0" collapsed="false"/>
    <row r="1045074" customFormat="false" ht="12.8" hidden="false" customHeight="true" outlineLevel="0" collapsed="false"/>
    <row r="1045075" customFormat="false" ht="12.8" hidden="false" customHeight="true" outlineLevel="0" collapsed="false"/>
    <row r="1045076" customFormat="false" ht="12.8" hidden="false" customHeight="true" outlineLevel="0" collapsed="false"/>
    <row r="1045077" customFormat="false" ht="12.8" hidden="false" customHeight="true" outlineLevel="0" collapsed="false"/>
    <row r="1045078" customFormat="false" ht="12.8" hidden="false" customHeight="true" outlineLevel="0" collapsed="false"/>
    <row r="1045079" customFormat="false" ht="12.8" hidden="false" customHeight="true" outlineLevel="0" collapsed="false"/>
    <row r="1045080" customFormat="false" ht="12.8" hidden="false" customHeight="true" outlineLevel="0" collapsed="false"/>
    <row r="1045081" customFormat="false" ht="12.8" hidden="false" customHeight="true" outlineLevel="0" collapsed="false"/>
    <row r="1045082" customFormat="false" ht="12.8" hidden="false" customHeight="true" outlineLevel="0" collapsed="false"/>
    <row r="1045083" customFormat="false" ht="12.8" hidden="false" customHeight="true" outlineLevel="0" collapsed="false"/>
    <row r="1045084" customFormat="false" ht="12.8" hidden="false" customHeight="true" outlineLevel="0" collapsed="false"/>
    <row r="1045085" customFormat="false" ht="12.8" hidden="false" customHeight="true" outlineLevel="0" collapsed="false"/>
    <row r="1045086" customFormat="false" ht="12.8" hidden="false" customHeight="true" outlineLevel="0" collapsed="false"/>
    <row r="1045087" customFormat="false" ht="12.8" hidden="false" customHeight="true" outlineLevel="0" collapsed="false"/>
    <row r="1045088" customFormat="false" ht="12.8" hidden="false" customHeight="true" outlineLevel="0" collapsed="false"/>
    <row r="1045089" customFormat="false" ht="12.8" hidden="false" customHeight="true" outlineLevel="0" collapsed="false"/>
    <row r="1045090" customFormat="false" ht="12.8" hidden="false" customHeight="true" outlineLevel="0" collapsed="false"/>
    <row r="1045091" customFormat="false" ht="12.8" hidden="false" customHeight="true" outlineLevel="0" collapsed="false"/>
    <row r="1045092" customFormat="false" ht="12.8" hidden="false" customHeight="true" outlineLevel="0" collapsed="false"/>
    <row r="1045093" customFormat="false" ht="12.8" hidden="false" customHeight="true" outlineLevel="0" collapsed="false"/>
    <row r="1045094" customFormat="false" ht="12.8" hidden="false" customHeight="true" outlineLevel="0" collapsed="false"/>
    <row r="1045095" customFormat="false" ht="12.8" hidden="false" customHeight="true" outlineLevel="0" collapsed="false"/>
    <row r="1045096" customFormat="false" ht="12.8" hidden="false" customHeight="true" outlineLevel="0" collapsed="false"/>
    <row r="1045097" customFormat="false" ht="12.8" hidden="false" customHeight="true" outlineLevel="0" collapsed="false"/>
    <row r="1045098" customFormat="false" ht="12.8" hidden="false" customHeight="true" outlineLevel="0" collapsed="false"/>
    <row r="1045099" customFormat="false" ht="12.8" hidden="false" customHeight="true" outlineLevel="0" collapsed="false"/>
    <row r="1045100" customFormat="false" ht="12.8" hidden="false" customHeight="true" outlineLevel="0" collapsed="false"/>
    <row r="1045101" customFormat="false" ht="12.8" hidden="false" customHeight="true" outlineLevel="0" collapsed="false"/>
    <row r="1045102" customFormat="false" ht="12.8" hidden="false" customHeight="true" outlineLevel="0" collapsed="false"/>
    <row r="1045103" customFormat="false" ht="12.8" hidden="false" customHeight="true" outlineLevel="0" collapsed="false"/>
    <row r="1045104" customFormat="false" ht="12.8" hidden="false" customHeight="true" outlineLevel="0" collapsed="false"/>
    <row r="1045105" customFormat="false" ht="12.8" hidden="false" customHeight="true" outlineLevel="0" collapsed="false"/>
    <row r="1045106" customFormat="false" ht="12.8" hidden="false" customHeight="true" outlineLevel="0" collapsed="false"/>
    <row r="1045107" customFormat="false" ht="12.8" hidden="false" customHeight="true" outlineLevel="0" collapsed="false"/>
    <row r="1045108" customFormat="false" ht="12.8" hidden="false" customHeight="true" outlineLevel="0" collapsed="false"/>
    <row r="1045109" customFormat="false" ht="12.8" hidden="false" customHeight="true" outlineLevel="0" collapsed="false"/>
    <row r="1045110" customFormat="false" ht="12.8" hidden="false" customHeight="true" outlineLevel="0" collapsed="false"/>
    <row r="1045111" customFormat="false" ht="12.8" hidden="false" customHeight="true" outlineLevel="0" collapsed="false"/>
    <row r="1045112" customFormat="false" ht="12.8" hidden="false" customHeight="true" outlineLevel="0" collapsed="false"/>
    <row r="1045113" customFormat="false" ht="12.8" hidden="false" customHeight="true" outlineLevel="0" collapsed="false"/>
    <row r="1045114" customFormat="false" ht="12.8" hidden="false" customHeight="true" outlineLevel="0" collapsed="false"/>
    <row r="1045115" customFormat="false" ht="12.8" hidden="false" customHeight="true" outlineLevel="0" collapsed="false"/>
    <row r="1045116" customFormat="false" ht="12.8" hidden="false" customHeight="true" outlineLevel="0" collapsed="false"/>
    <row r="1045117" customFormat="false" ht="12.8" hidden="false" customHeight="true" outlineLevel="0" collapsed="false"/>
    <row r="1045118" customFormat="false" ht="12.8" hidden="false" customHeight="true" outlineLevel="0" collapsed="false"/>
    <row r="1045119" customFormat="false" ht="12.8" hidden="false" customHeight="true" outlineLevel="0" collapsed="false"/>
    <row r="1045120" customFormat="false" ht="12.8" hidden="false" customHeight="true" outlineLevel="0" collapsed="false"/>
    <row r="1045121" customFormat="false" ht="12.8" hidden="false" customHeight="true" outlineLevel="0" collapsed="false"/>
    <row r="1045122" customFormat="false" ht="12.8" hidden="false" customHeight="true" outlineLevel="0" collapsed="false"/>
    <row r="1045123" customFormat="false" ht="12.8" hidden="false" customHeight="true" outlineLevel="0" collapsed="false"/>
    <row r="1045124" customFormat="false" ht="12.8" hidden="false" customHeight="true" outlineLevel="0" collapsed="false"/>
    <row r="1045125" customFormat="false" ht="12.8" hidden="false" customHeight="true" outlineLevel="0" collapsed="false"/>
    <row r="1045126" customFormat="false" ht="12.8" hidden="false" customHeight="true" outlineLevel="0" collapsed="false"/>
    <row r="1045127" customFormat="false" ht="12.8" hidden="false" customHeight="true" outlineLevel="0" collapsed="false"/>
    <row r="1045128" customFormat="false" ht="12.8" hidden="false" customHeight="true" outlineLevel="0" collapsed="false"/>
    <row r="1045129" customFormat="false" ht="12.8" hidden="false" customHeight="true" outlineLevel="0" collapsed="false"/>
    <row r="1045130" customFormat="false" ht="12.8" hidden="false" customHeight="true" outlineLevel="0" collapsed="false"/>
    <row r="1045131" customFormat="false" ht="12.8" hidden="false" customHeight="true" outlineLevel="0" collapsed="false"/>
    <row r="1045132" customFormat="false" ht="12.8" hidden="false" customHeight="true" outlineLevel="0" collapsed="false"/>
    <row r="1045133" customFormat="false" ht="12.8" hidden="false" customHeight="true" outlineLevel="0" collapsed="false"/>
    <row r="1045134" customFormat="false" ht="12.8" hidden="false" customHeight="true" outlineLevel="0" collapsed="false"/>
    <row r="1045135" customFormat="false" ht="12.8" hidden="false" customHeight="true" outlineLevel="0" collapsed="false"/>
    <row r="1045136" customFormat="false" ht="12.8" hidden="false" customHeight="true" outlineLevel="0" collapsed="false"/>
    <row r="1045137" customFormat="false" ht="12.8" hidden="false" customHeight="true" outlineLevel="0" collapsed="false"/>
    <row r="1045138" customFormat="false" ht="12.8" hidden="false" customHeight="true" outlineLevel="0" collapsed="false"/>
    <row r="1045139" customFormat="false" ht="12.8" hidden="false" customHeight="true" outlineLevel="0" collapsed="false"/>
    <row r="1045140" customFormat="false" ht="12.8" hidden="false" customHeight="true" outlineLevel="0" collapsed="false"/>
    <row r="1045141" customFormat="false" ht="12.8" hidden="false" customHeight="true" outlineLevel="0" collapsed="false"/>
    <row r="1045142" customFormat="false" ht="12.8" hidden="false" customHeight="true" outlineLevel="0" collapsed="false"/>
    <row r="1045143" customFormat="false" ht="12.8" hidden="false" customHeight="true" outlineLevel="0" collapsed="false"/>
    <row r="1045144" customFormat="false" ht="12.8" hidden="false" customHeight="true" outlineLevel="0" collapsed="false"/>
    <row r="1045145" customFormat="false" ht="12.8" hidden="false" customHeight="true" outlineLevel="0" collapsed="false"/>
    <row r="1045146" customFormat="false" ht="12.8" hidden="false" customHeight="true" outlineLevel="0" collapsed="false"/>
    <row r="1045147" customFormat="false" ht="12.8" hidden="false" customHeight="true" outlineLevel="0" collapsed="false"/>
    <row r="1045148" customFormat="false" ht="12.8" hidden="false" customHeight="true" outlineLevel="0" collapsed="false"/>
    <row r="1045149" customFormat="false" ht="12.8" hidden="false" customHeight="true" outlineLevel="0" collapsed="false"/>
    <row r="1045150" customFormat="false" ht="12.8" hidden="false" customHeight="true" outlineLevel="0" collapsed="false"/>
    <row r="1045151" customFormat="false" ht="12.8" hidden="false" customHeight="true" outlineLevel="0" collapsed="false"/>
    <row r="1045152" customFormat="false" ht="12.8" hidden="false" customHeight="true" outlineLevel="0" collapsed="false"/>
    <row r="1045153" customFormat="false" ht="12.8" hidden="false" customHeight="true" outlineLevel="0" collapsed="false"/>
    <row r="1045154" customFormat="false" ht="12.8" hidden="false" customHeight="true" outlineLevel="0" collapsed="false"/>
    <row r="1045155" customFormat="false" ht="12.8" hidden="false" customHeight="true" outlineLevel="0" collapsed="false"/>
    <row r="1045156" customFormat="false" ht="12.8" hidden="false" customHeight="true" outlineLevel="0" collapsed="false"/>
    <row r="1045157" customFormat="false" ht="12.8" hidden="false" customHeight="true" outlineLevel="0" collapsed="false"/>
    <row r="1045158" customFormat="false" ht="12.8" hidden="false" customHeight="true" outlineLevel="0" collapsed="false"/>
    <row r="1045159" customFormat="false" ht="12.8" hidden="false" customHeight="true" outlineLevel="0" collapsed="false"/>
    <row r="1045160" customFormat="false" ht="12.8" hidden="false" customHeight="true" outlineLevel="0" collapsed="false"/>
    <row r="1045161" customFormat="false" ht="12.8" hidden="false" customHeight="true" outlineLevel="0" collapsed="false"/>
    <row r="1045162" customFormat="false" ht="12.8" hidden="false" customHeight="true" outlineLevel="0" collapsed="false"/>
    <row r="1045163" customFormat="false" ht="12.8" hidden="false" customHeight="true" outlineLevel="0" collapsed="false"/>
    <row r="1045164" customFormat="false" ht="12.8" hidden="false" customHeight="true" outlineLevel="0" collapsed="false"/>
    <row r="1045165" customFormat="false" ht="12.8" hidden="false" customHeight="true" outlineLevel="0" collapsed="false"/>
    <row r="1045166" customFormat="false" ht="12.8" hidden="false" customHeight="true" outlineLevel="0" collapsed="false"/>
    <row r="1045167" customFormat="false" ht="12.8" hidden="false" customHeight="true" outlineLevel="0" collapsed="false"/>
    <row r="1045168" customFormat="false" ht="12.8" hidden="false" customHeight="true" outlineLevel="0" collapsed="false"/>
    <row r="1045169" customFormat="false" ht="12.8" hidden="false" customHeight="true" outlineLevel="0" collapsed="false"/>
    <row r="1045170" customFormat="false" ht="12.8" hidden="false" customHeight="true" outlineLevel="0" collapsed="false"/>
    <row r="1045171" customFormat="false" ht="12.8" hidden="false" customHeight="true" outlineLevel="0" collapsed="false"/>
    <row r="1045172" customFormat="false" ht="12.8" hidden="false" customHeight="true" outlineLevel="0" collapsed="false"/>
    <row r="1045173" customFormat="false" ht="12.8" hidden="false" customHeight="true" outlineLevel="0" collapsed="false"/>
    <row r="1045174" customFormat="false" ht="12.8" hidden="false" customHeight="true" outlineLevel="0" collapsed="false"/>
    <row r="1045175" customFormat="false" ht="12.8" hidden="false" customHeight="true" outlineLevel="0" collapsed="false"/>
    <row r="1045176" customFormat="false" ht="12.8" hidden="false" customHeight="true" outlineLevel="0" collapsed="false"/>
    <row r="1045177" customFormat="false" ht="12.8" hidden="false" customHeight="true" outlineLevel="0" collapsed="false"/>
    <row r="1045178" customFormat="false" ht="12.8" hidden="false" customHeight="true" outlineLevel="0" collapsed="false"/>
    <row r="1045179" customFormat="false" ht="12.8" hidden="false" customHeight="true" outlineLevel="0" collapsed="false"/>
    <row r="1045180" customFormat="false" ht="12.8" hidden="false" customHeight="true" outlineLevel="0" collapsed="false"/>
    <row r="1045181" customFormat="false" ht="12.8" hidden="false" customHeight="true" outlineLevel="0" collapsed="false"/>
    <row r="1045182" customFormat="false" ht="12.8" hidden="false" customHeight="true" outlineLevel="0" collapsed="false"/>
    <row r="1045183" customFormat="false" ht="12.8" hidden="false" customHeight="true" outlineLevel="0" collapsed="false"/>
    <row r="1045184" customFormat="false" ht="12.8" hidden="false" customHeight="true" outlineLevel="0" collapsed="false"/>
    <row r="1045185" customFormat="false" ht="12.8" hidden="false" customHeight="true" outlineLevel="0" collapsed="false"/>
    <row r="1045186" customFormat="false" ht="12.8" hidden="false" customHeight="true" outlineLevel="0" collapsed="false"/>
    <row r="1045187" customFormat="false" ht="12.8" hidden="false" customHeight="true" outlineLevel="0" collapsed="false"/>
    <row r="1045188" customFormat="false" ht="12.8" hidden="false" customHeight="true" outlineLevel="0" collapsed="false"/>
    <row r="1045189" customFormat="false" ht="12.8" hidden="false" customHeight="true" outlineLevel="0" collapsed="false"/>
    <row r="1045190" customFormat="false" ht="12.8" hidden="false" customHeight="true" outlineLevel="0" collapsed="false"/>
    <row r="1045191" customFormat="false" ht="12.8" hidden="false" customHeight="true" outlineLevel="0" collapsed="false"/>
    <row r="1045192" customFormat="false" ht="12.8" hidden="false" customHeight="true" outlineLevel="0" collapsed="false"/>
    <row r="1045193" customFormat="false" ht="12.8" hidden="false" customHeight="true" outlineLevel="0" collapsed="false"/>
    <row r="1045194" customFormat="false" ht="12.8" hidden="false" customHeight="true" outlineLevel="0" collapsed="false"/>
    <row r="1045195" customFormat="false" ht="12.8" hidden="false" customHeight="true" outlineLevel="0" collapsed="false"/>
    <row r="1045196" customFormat="false" ht="12.8" hidden="false" customHeight="true" outlineLevel="0" collapsed="false"/>
    <row r="1045197" customFormat="false" ht="12.8" hidden="false" customHeight="true" outlineLevel="0" collapsed="false"/>
    <row r="1045198" customFormat="false" ht="12.8" hidden="false" customHeight="true" outlineLevel="0" collapsed="false"/>
    <row r="1045199" customFormat="false" ht="12.8" hidden="false" customHeight="true" outlineLevel="0" collapsed="false"/>
    <row r="1045200" customFormat="false" ht="12.8" hidden="false" customHeight="true" outlineLevel="0" collapsed="false"/>
    <row r="1045201" customFormat="false" ht="12.8" hidden="false" customHeight="true" outlineLevel="0" collapsed="false"/>
    <row r="1045202" customFormat="false" ht="12.8" hidden="false" customHeight="true" outlineLevel="0" collapsed="false"/>
    <row r="1045203" customFormat="false" ht="12.8" hidden="false" customHeight="true" outlineLevel="0" collapsed="false"/>
    <row r="1045204" customFormat="false" ht="12.8" hidden="false" customHeight="true" outlineLevel="0" collapsed="false"/>
    <row r="1045205" customFormat="false" ht="12.8" hidden="false" customHeight="true" outlineLevel="0" collapsed="false"/>
    <row r="1045206" customFormat="false" ht="12.8" hidden="false" customHeight="true" outlineLevel="0" collapsed="false"/>
    <row r="1045207" customFormat="false" ht="12.8" hidden="false" customHeight="true" outlineLevel="0" collapsed="false"/>
    <row r="1045208" customFormat="false" ht="12.8" hidden="false" customHeight="true" outlineLevel="0" collapsed="false"/>
    <row r="1045209" customFormat="false" ht="12.8" hidden="false" customHeight="true" outlineLevel="0" collapsed="false"/>
    <row r="1045210" customFormat="false" ht="12.8" hidden="false" customHeight="true" outlineLevel="0" collapsed="false"/>
    <row r="1045211" customFormat="false" ht="12.8" hidden="false" customHeight="true" outlineLevel="0" collapsed="false"/>
    <row r="1045212" customFormat="false" ht="12.8" hidden="false" customHeight="true" outlineLevel="0" collapsed="false"/>
    <row r="1045213" customFormat="false" ht="12.8" hidden="false" customHeight="true" outlineLevel="0" collapsed="false"/>
    <row r="1045214" customFormat="false" ht="12.8" hidden="false" customHeight="true" outlineLevel="0" collapsed="false"/>
    <row r="1045215" customFormat="false" ht="12.8" hidden="false" customHeight="true" outlineLevel="0" collapsed="false"/>
    <row r="1045216" customFormat="false" ht="12.8" hidden="false" customHeight="true" outlineLevel="0" collapsed="false"/>
    <row r="1045217" customFormat="false" ht="12.8" hidden="false" customHeight="true" outlineLevel="0" collapsed="false"/>
    <row r="1045218" customFormat="false" ht="12.8" hidden="false" customHeight="true" outlineLevel="0" collapsed="false"/>
    <row r="1045219" customFormat="false" ht="12.8" hidden="false" customHeight="true" outlineLevel="0" collapsed="false"/>
    <row r="1045220" customFormat="false" ht="12.8" hidden="false" customHeight="true" outlineLevel="0" collapsed="false"/>
    <row r="1045221" customFormat="false" ht="12.8" hidden="false" customHeight="true" outlineLevel="0" collapsed="false"/>
    <row r="1045222" customFormat="false" ht="12.8" hidden="false" customHeight="true" outlineLevel="0" collapsed="false"/>
    <row r="1045223" customFormat="false" ht="12.8" hidden="false" customHeight="true" outlineLevel="0" collapsed="false"/>
    <row r="1045224" customFormat="false" ht="12.8" hidden="false" customHeight="true" outlineLevel="0" collapsed="false"/>
    <row r="1045225" customFormat="false" ht="12.8" hidden="false" customHeight="true" outlineLevel="0" collapsed="false"/>
    <row r="1045226" customFormat="false" ht="12.8" hidden="false" customHeight="true" outlineLevel="0" collapsed="false"/>
    <row r="1045227" customFormat="false" ht="12.8" hidden="false" customHeight="true" outlineLevel="0" collapsed="false"/>
    <row r="1045228" customFormat="false" ht="12.8" hidden="false" customHeight="true" outlineLevel="0" collapsed="false"/>
    <row r="1045229" customFormat="false" ht="12.8" hidden="false" customHeight="true" outlineLevel="0" collapsed="false"/>
    <row r="1045230" customFormat="false" ht="12.8" hidden="false" customHeight="true" outlineLevel="0" collapsed="false"/>
    <row r="1045231" customFormat="false" ht="12.8" hidden="false" customHeight="true" outlineLevel="0" collapsed="false"/>
    <row r="1045232" customFormat="false" ht="12.8" hidden="false" customHeight="true" outlineLevel="0" collapsed="false"/>
    <row r="1045233" customFormat="false" ht="12.8" hidden="false" customHeight="true" outlineLevel="0" collapsed="false"/>
    <row r="1045234" customFormat="false" ht="12.8" hidden="false" customHeight="true" outlineLevel="0" collapsed="false"/>
    <row r="1045235" customFormat="false" ht="12.8" hidden="false" customHeight="true" outlineLevel="0" collapsed="false"/>
    <row r="1045236" customFormat="false" ht="12.8" hidden="false" customHeight="true" outlineLevel="0" collapsed="false"/>
    <row r="1045237" customFormat="false" ht="12.8" hidden="false" customHeight="true" outlineLevel="0" collapsed="false"/>
    <row r="1045238" customFormat="false" ht="12.8" hidden="false" customHeight="true" outlineLevel="0" collapsed="false"/>
    <row r="1045239" customFormat="false" ht="12.8" hidden="false" customHeight="true" outlineLevel="0" collapsed="false"/>
    <row r="1045240" customFormat="false" ht="12.8" hidden="false" customHeight="true" outlineLevel="0" collapsed="false"/>
    <row r="1045241" customFormat="false" ht="12.8" hidden="false" customHeight="true" outlineLevel="0" collapsed="false"/>
    <row r="1045242" customFormat="false" ht="12.8" hidden="false" customHeight="true" outlineLevel="0" collapsed="false"/>
    <row r="1045243" customFormat="false" ht="12.8" hidden="false" customHeight="true" outlineLevel="0" collapsed="false"/>
    <row r="1045244" customFormat="false" ht="12.8" hidden="false" customHeight="true" outlineLevel="0" collapsed="false"/>
    <row r="1045245" customFormat="false" ht="12.8" hidden="false" customHeight="true" outlineLevel="0" collapsed="false"/>
    <row r="1045246" customFormat="false" ht="12.8" hidden="false" customHeight="true" outlineLevel="0" collapsed="false"/>
    <row r="1045247" customFormat="false" ht="12.8" hidden="false" customHeight="true" outlineLevel="0" collapsed="false"/>
    <row r="1045248" customFormat="false" ht="12.8" hidden="false" customHeight="true" outlineLevel="0" collapsed="false"/>
    <row r="1045249" customFormat="false" ht="12.8" hidden="false" customHeight="true" outlineLevel="0" collapsed="false"/>
    <row r="1045250" customFormat="false" ht="12.8" hidden="false" customHeight="true" outlineLevel="0" collapsed="false"/>
    <row r="1045251" customFormat="false" ht="12.8" hidden="false" customHeight="true" outlineLevel="0" collapsed="false"/>
    <row r="1045252" customFormat="false" ht="12.8" hidden="false" customHeight="true" outlineLevel="0" collapsed="false"/>
    <row r="1045253" customFormat="false" ht="12.8" hidden="false" customHeight="true" outlineLevel="0" collapsed="false"/>
    <row r="1045254" customFormat="false" ht="12.8" hidden="false" customHeight="true" outlineLevel="0" collapsed="false"/>
    <row r="1045255" customFormat="false" ht="12.8" hidden="false" customHeight="true" outlineLevel="0" collapsed="false"/>
    <row r="1045256" customFormat="false" ht="12.8" hidden="false" customHeight="true" outlineLevel="0" collapsed="false"/>
    <row r="1045257" customFormat="false" ht="12.8" hidden="false" customHeight="true" outlineLevel="0" collapsed="false"/>
    <row r="1045258" customFormat="false" ht="12.8" hidden="false" customHeight="true" outlineLevel="0" collapsed="false"/>
    <row r="1045259" customFormat="false" ht="12.8" hidden="false" customHeight="true" outlineLevel="0" collapsed="false"/>
    <row r="1045260" customFormat="false" ht="12.8" hidden="false" customHeight="true" outlineLevel="0" collapsed="false"/>
    <row r="1045261" customFormat="false" ht="12.8" hidden="false" customHeight="true" outlineLevel="0" collapsed="false"/>
    <row r="1045262" customFormat="false" ht="12.8" hidden="false" customHeight="true" outlineLevel="0" collapsed="false"/>
    <row r="1045263" customFormat="false" ht="12.8" hidden="false" customHeight="true" outlineLevel="0" collapsed="false"/>
    <row r="1045264" customFormat="false" ht="12.8" hidden="false" customHeight="true" outlineLevel="0" collapsed="false"/>
    <row r="1045265" customFormat="false" ht="12.8" hidden="false" customHeight="true" outlineLevel="0" collapsed="false"/>
    <row r="1045266" customFormat="false" ht="12.8" hidden="false" customHeight="true" outlineLevel="0" collapsed="false"/>
    <row r="1045267" customFormat="false" ht="12.8" hidden="false" customHeight="true" outlineLevel="0" collapsed="false"/>
    <row r="1045268" customFormat="false" ht="12.8" hidden="false" customHeight="true" outlineLevel="0" collapsed="false"/>
    <row r="1045269" customFormat="false" ht="12.8" hidden="false" customHeight="true" outlineLevel="0" collapsed="false"/>
    <row r="1045270" customFormat="false" ht="12.8" hidden="false" customHeight="true" outlineLevel="0" collapsed="false"/>
    <row r="1045271" customFormat="false" ht="12.8" hidden="false" customHeight="true" outlineLevel="0" collapsed="false"/>
    <row r="1045272" customFormat="false" ht="12.8" hidden="false" customHeight="true" outlineLevel="0" collapsed="false"/>
    <row r="1045273" customFormat="false" ht="12.8" hidden="false" customHeight="true" outlineLevel="0" collapsed="false"/>
    <row r="1045274" customFormat="false" ht="12.8" hidden="false" customHeight="true" outlineLevel="0" collapsed="false"/>
    <row r="1045275" customFormat="false" ht="12.8" hidden="false" customHeight="true" outlineLevel="0" collapsed="false"/>
    <row r="1045276" customFormat="false" ht="12.8" hidden="false" customHeight="true" outlineLevel="0" collapsed="false"/>
    <row r="1045277" customFormat="false" ht="12.8" hidden="false" customHeight="true" outlineLevel="0" collapsed="false"/>
    <row r="1045278" customFormat="false" ht="12.8" hidden="false" customHeight="true" outlineLevel="0" collapsed="false"/>
    <row r="1045279" customFormat="false" ht="12.8" hidden="false" customHeight="true" outlineLevel="0" collapsed="false"/>
    <row r="1045280" customFormat="false" ht="12.8" hidden="false" customHeight="true" outlineLevel="0" collapsed="false"/>
    <row r="1045281" customFormat="false" ht="12.8" hidden="false" customHeight="true" outlineLevel="0" collapsed="false"/>
    <row r="1045282" customFormat="false" ht="12.8" hidden="false" customHeight="true" outlineLevel="0" collapsed="false"/>
    <row r="1045283" customFormat="false" ht="12.8" hidden="false" customHeight="true" outlineLevel="0" collapsed="false"/>
    <row r="1045284" customFormat="false" ht="12.8" hidden="false" customHeight="true" outlineLevel="0" collapsed="false"/>
    <row r="1045285" customFormat="false" ht="12.8" hidden="false" customHeight="true" outlineLevel="0" collapsed="false"/>
    <row r="1045286" customFormat="false" ht="12.8" hidden="false" customHeight="true" outlineLevel="0" collapsed="false"/>
    <row r="1045287" customFormat="false" ht="12.8" hidden="false" customHeight="true" outlineLevel="0" collapsed="false"/>
    <row r="1045288" customFormat="false" ht="12.8" hidden="false" customHeight="true" outlineLevel="0" collapsed="false"/>
    <row r="1045289" customFormat="false" ht="12.8" hidden="false" customHeight="true" outlineLevel="0" collapsed="false"/>
    <row r="1045290" customFormat="false" ht="12.8" hidden="false" customHeight="true" outlineLevel="0" collapsed="false"/>
    <row r="1045291" customFormat="false" ht="12.8" hidden="false" customHeight="true" outlineLevel="0" collapsed="false"/>
    <row r="1045292" customFormat="false" ht="12.8" hidden="false" customHeight="true" outlineLevel="0" collapsed="false"/>
    <row r="1045293" customFormat="false" ht="12.8" hidden="false" customHeight="true" outlineLevel="0" collapsed="false"/>
    <row r="1045294" customFormat="false" ht="12.8" hidden="false" customHeight="true" outlineLevel="0" collapsed="false"/>
    <row r="1045295" customFormat="false" ht="12.8" hidden="false" customHeight="true" outlineLevel="0" collapsed="false"/>
    <row r="1045296" customFormat="false" ht="12.8" hidden="false" customHeight="true" outlineLevel="0" collapsed="false"/>
    <row r="1045297" customFormat="false" ht="12.8" hidden="false" customHeight="true" outlineLevel="0" collapsed="false"/>
    <row r="1045298" customFormat="false" ht="12.8" hidden="false" customHeight="true" outlineLevel="0" collapsed="false"/>
    <row r="1045299" customFormat="false" ht="12.8" hidden="false" customHeight="true" outlineLevel="0" collapsed="false"/>
    <row r="1045300" customFormat="false" ht="12.8" hidden="false" customHeight="true" outlineLevel="0" collapsed="false"/>
    <row r="1045301" customFormat="false" ht="12.8" hidden="false" customHeight="true" outlineLevel="0" collapsed="false"/>
    <row r="1045302" customFormat="false" ht="12.8" hidden="false" customHeight="true" outlineLevel="0" collapsed="false"/>
    <row r="1045303" customFormat="false" ht="12.8" hidden="false" customHeight="true" outlineLevel="0" collapsed="false"/>
    <row r="1045304" customFormat="false" ht="12.8" hidden="false" customHeight="true" outlineLevel="0" collapsed="false"/>
    <row r="1045305" customFormat="false" ht="12.8" hidden="false" customHeight="true" outlineLevel="0" collapsed="false"/>
    <row r="1045306" customFormat="false" ht="12.8" hidden="false" customHeight="true" outlineLevel="0" collapsed="false"/>
    <row r="1045307" customFormat="false" ht="12.8" hidden="false" customHeight="true" outlineLevel="0" collapsed="false"/>
    <row r="1045308" customFormat="false" ht="12.8" hidden="false" customHeight="true" outlineLevel="0" collapsed="false"/>
    <row r="1045309" customFormat="false" ht="12.8" hidden="false" customHeight="true" outlineLevel="0" collapsed="false"/>
    <row r="1045310" customFormat="false" ht="12.8" hidden="false" customHeight="true" outlineLevel="0" collapsed="false"/>
    <row r="1045311" customFormat="false" ht="12.8" hidden="false" customHeight="true" outlineLevel="0" collapsed="false"/>
    <row r="1045312" customFormat="false" ht="12.8" hidden="false" customHeight="true" outlineLevel="0" collapsed="false"/>
    <row r="1045313" customFormat="false" ht="12.8" hidden="false" customHeight="true" outlineLevel="0" collapsed="false"/>
    <row r="1045314" customFormat="false" ht="12.8" hidden="false" customHeight="true" outlineLevel="0" collapsed="false"/>
    <row r="1045315" customFormat="false" ht="12.8" hidden="false" customHeight="true" outlineLevel="0" collapsed="false"/>
    <row r="1045316" customFormat="false" ht="12.8" hidden="false" customHeight="true" outlineLevel="0" collapsed="false"/>
    <row r="1045317" customFormat="false" ht="12.8" hidden="false" customHeight="true" outlineLevel="0" collapsed="false"/>
    <row r="1045318" customFormat="false" ht="12.8" hidden="false" customHeight="true" outlineLevel="0" collapsed="false"/>
    <row r="1045319" customFormat="false" ht="12.8" hidden="false" customHeight="true" outlineLevel="0" collapsed="false"/>
    <row r="1045320" customFormat="false" ht="12.8" hidden="false" customHeight="true" outlineLevel="0" collapsed="false"/>
    <row r="1045321" customFormat="false" ht="12.8" hidden="false" customHeight="true" outlineLevel="0" collapsed="false"/>
    <row r="1045322" customFormat="false" ht="12.8" hidden="false" customHeight="true" outlineLevel="0" collapsed="false"/>
    <row r="1045323" customFormat="false" ht="12.8" hidden="false" customHeight="true" outlineLevel="0" collapsed="false"/>
    <row r="1045324" customFormat="false" ht="12.8" hidden="false" customHeight="true" outlineLevel="0" collapsed="false"/>
    <row r="1045325" customFormat="false" ht="12.8" hidden="false" customHeight="true" outlineLevel="0" collapsed="false"/>
    <row r="1045326" customFormat="false" ht="12.8" hidden="false" customHeight="true" outlineLevel="0" collapsed="false"/>
    <row r="1045327" customFormat="false" ht="12.8" hidden="false" customHeight="true" outlineLevel="0" collapsed="false"/>
    <row r="1045328" customFormat="false" ht="12.8" hidden="false" customHeight="true" outlineLevel="0" collapsed="false"/>
    <row r="1045329" customFormat="false" ht="12.8" hidden="false" customHeight="true" outlineLevel="0" collapsed="false"/>
    <row r="1045330" customFormat="false" ht="12.8" hidden="false" customHeight="true" outlineLevel="0" collapsed="false"/>
    <row r="1045331" customFormat="false" ht="12.8" hidden="false" customHeight="true" outlineLevel="0" collapsed="false"/>
    <row r="1045332" customFormat="false" ht="12.8" hidden="false" customHeight="true" outlineLevel="0" collapsed="false"/>
    <row r="1045333" customFormat="false" ht="12.8" hidden="false" customHeight="true" outlineLevel="0" collapsed="false"/>
    <row r="1045334" customFormat="false" ht="12.8" hidden="false" customHeight="true" outlineLevel="0" collapsed="false"/>
    <row r="1045335" customFormat="false" ht="12.8" hidden="false" customHeight="true" outlineLevel="0" collapsed="false"/>
    <row r="1045336" customFormat="false" ht="12.8" hidden="false" customHeight="true" outlineLevel="0" collapsed="false"/>
    <row r="1045337" customFormat="false" ht="12.8" hidden="false" customHeight="true" outlineLevel="0" collapsed="false"/>
    <row r="1045338" customFormat="false" ht="12.8" hidden="false" customHeight="true" outlineLevel="0" collapsed="false"/>
    <row r="1045339" customFormat="false" ht="12.8" hidden="false" customHeight="true" outlineLevel="0" collapsed="false"/>
    <row r="1045340" customFormat="false" ht="12.8" hidden="false" customHeight="true" outlineLevel="0" collapsed="false"/>
    <row r="1045341" customFormat="false" ht="12.8" hidden="false" customHeight="true" outlineLevel="0" collapsed="false"/>
    <row r="1045342" customFormat="false" ht="12.8" hidden="false" customHeight="true" outlineLevel="0" collapsed="false"/>
    <row r="1045343" customFormat="false" ht="12.8" hidden="false" customHeight="true" outlineLevel="0" collapsed="false"/>
    <row r="1045344" customFormat="false" ht="12.8" hidden="false" customHeight="true" outlineLevel="0" collapsed="false"/>
    <row r="1045345" customFormat="false" ht="12.8" hidden="false" customHeight="true" outlineLevel="0" collapsed="false"/>
    <row r="1045346" customFormat="false" ht="12.8" hidden="false" customHeight="true" outlineLevel="0" collapsed="false"/>
    <row r="1045347" customFormat="false" ht="12.8" hidden="false" customHeight="true" outlineLevel="0" collapsed="false"/>
    <row r="1045348" customFormat="false" ht="12.8" hidden="false" customHeight="true" outlineLevel="0" collapsed="false"/>
    <row r="1045349" customFormat="false" ht="12.8" hidden="false" customHeight="true" outlineLevel="0" collapsed="false"/>
    <row r="1045350" customFormat="false" ht="12.8" hidden="false" customHeight="true" outlineLevel="0" collapsed="false"/>
    <row r="1045351" customFormat="false" ht="12.8" hidden="false" customHeight="true" outlineLevel="0" collapsed="false"/>
    <row r="1045352" customFormat="false" ht="12.8" hidden="false" customHeight="true" outlineLevel="0" collapsed="false"/>
    <row r="1045353" customFormat="false" ht="12.8" hidden="false" customHeight="true" outlineLevel="0" collapsed="false"/>
    <row r="1045354" customFormat="false" ht="12.8" hidden="false" customHeight="true" outlineLevel="0" collapsed="false"/>
    <row r="1045355" customFormat="false" ht="12.8" hidden="false" customHeight="true" outlineLevel="0" collapsed="false"/>
    <row r="1045356" customFormat="false" ht="12.8" hidden="false" customHeight="true" outlineLevel="0" collapsed="false"/>
    <row r="1045357" customFormat="false" ht="12.8" hidden="false" customHeight="true" outlineLevel="0" collapsed="false"/>
    <row r="1045358" customFormat="false" ht="12.8" hidden="false" customHeight="true" outlineLevel="0" collapsed="false"/>
    <row r="1045359" customFormat="false" ht="12.8" hidden="false" customHeight="true" outlineLevel="0" collapsed="false"/>
    <row r="1045360" customFormat="false" ht="12.8" hidden="false" customHeight="true" outlineLevel="0" collapsed="false"/>
    <row r="1045361" customFormat="false" ht="12.8" hidden="false" customHeight="true" outlineLevel="0" collapsed="false"/>
    <row r="1045362" customFormat="false" ht="12.8" hidden="false" customHeight="true" outlineLevel="0" collapsed="false"/>
    <row r="1045363" customFormat="false" ht="12.8" hidden="false" customHeight="true" outlineLevel="0" collapsed="false"/>
    <row r="1045364" customFormat="false" ht="12.8" hidden="false" customHeight="true" outlineLevel="0" collapsed="false"/>
    <row r="1045365" customFormat="false" ht="12.8" hidden="false" customHeight="true" outlineLevel="0" collapsed="false"/>
    <row r="1045366" customFormat="false" ht="12.8" hidden="false" customHeight="true" outlineLevel="0" collapsed="false"/>
    <row r="1045367" customFormat="false" ht="12.8" hidden="false" customHeight="true" outlineLevel="0" collapsed="false"/>
    <row r="1045368" customFormat="false" ht="12.8" hidden="false" customHeight="true" outlineLevel="0" collapsed="false"/>
    <row r="1045369" customFormat="false" ht="12.8" hidden="false" customHeight="true" outlineLevel="0" collapsed="false"/>
    <row r="1045370" customFormat="false" ht="12.8" hidden="false" customHeight="true" outlineLevel="0" collapsed="false"/>
    <row r="1045371" customFormat="false" ht="12.8" hidden="false" customHeight="true" outlineLevel="0" collapsed="false"/>
    <row r="1045372" customFormat="false" ht="12.8" hidden="false" customHeight="true" outlineLevel="0" collapsed="false"/>
    <row r="1045373" customFormat="false" ht="12.8" hidden="false" customHeight="true" outlineLevel="0" collapsed="false"/>
    <row r="1045374" customFormat="false" ht="12.8" hidden="false" customHeight="true" outlineLevel="0" collapsed="false"/>
    <row r="1045375" customFormat="false" ht="12.8" hidden="false" customHeight="true" outlineLevel="0" collapsed="false"/>
    <row r="1045376" customFormat="false" ht="12.8" hidden="false" customHeight="true" outlineLevel="0" collapsed="false"/>
    <row r="1045377" customFormat="false" ht="12.8" hidden="false" customHeight="true" outlineLevel="0" collapsed="false"/>
    <row r="1045378" customFormat="false" ht="12.8" hidden="false" customHeight="true" outlineLevel="0" collapsed="false"/>
    <row r="1045379" customFormat="false" ht="12.8" hidden="false" customHeight="true" outlineLevel="0" collapsed="false"/>
    <row r="1045380" customFormat="false" ht="12.8" hidden="false" customHeight="true" outlineLevel="0" collapsed="false"/>
    <row r="1045381" customFormat="false" ht="12.8" hidden="false" customHeight="true" outlineLevel="0" collapsed="false"/>
    <row r="1045382" customFormat="false" ht="12.8" hidden="false" customHeight="true" outlineLevel="0" collapsed="false"/>
    <row r="1045383" customFormat="false" ht="12.8" hidden="false" customHeight="true" outlineLevel="0" collapsed="false"/>
    <row r="1045384" customFormat="false" ht="12.8" hidden="false" customHeight="true" outlineLevel="0" collapsed="false"/>
    <row r="1045385" customFormat="false" ht="12.8" hidden="false" customHeight="true" outlineLevel="0" collapsed="false"/>
    <row r="1045386" customFormat="false" ht="12.8" hidden="false" customHeight="true" outlineLevel="0" collapsed="false"/>
    <row r="1045387" customFormat="false" ht="12.8" hidden="false" customHeight="true" outlineLevel="0" collapsed="false"/>
    <row r="1045388" customFormat="false" ht="12.8" hidden="false" customHeight="true" outlineLevel="0" collapsed="false"/>
    <row r="1045389" customFormat="false" ht="12.8" hidden="false" customHeight="true" outlineLevel="0" collapsed="false"/>
    <row r="1045390" customFormat="false" ht="12.8" hidden="false" customHeight="true" outlineLevel="0" collapsed="false"/>
    <row r="1045391" customFormat="false" ht="12.8" hidden="false" customHeight="true" outlineLevel="0" collapsed="false"/>
    <row r="1045392" customFormat="false" ht="12.8" hidden="false" customHeight="true" outlineLevel="0" collapsed="false"/>
    <row r="1045393" customFormat="false" ht="12.8" hidden="false" customHeight="true" outlineLevel="0" collapsed="false"/>
    <row r="1045394" customFormat="false" ht="12.8" hidden="false" customHeight="true" outlineLevel="0" collapsed="false"/>
    <row r="1045395" customFormat="false" ht="12.8" hidden="false" customHeight="true" outlineLevel="0" collapsed="false"/>
    <row r="1045396" customFormat="false" ht="12.8" hidden="false" customHeight="true" outlineLevel="0" collapsed="false"/>
    <row r="1045397" customFormat="false" ht="12.8" hidden="false" customHeight="true" outlineLevel="0" collapsed="false"/>
    <row r="1045398" customFormat="false" ht="12.8" hidden="false" customHeight="true" outlineLevel="0" collapsed="false"/>
    <row r="1045399" customFormat="false" ht="12.8" hidden="false" customHeight="true" outlineLevel="0" collapsed="false"/>
    <row r="1045400" customFormat="false" ht="12.8" hidden="false" customHeight="true" outlineLevel="0" collapsed="false"/>
    <row r="1045401" customFormat="false" ht="12.8" hidden="false" customHeight="true" outlineLevel="0" collapsed="false"/>
    <row r="1045402" customFormat="false" ht="12.8" hidden="false" customHeight="true" outlineLevel="0" collapsed="false"/>
    <row r="1045403" customFormat="false" ht="12.8" hidden="false" customHeight="true" outlineLevel="0" collapsed="false"/>
    <row r="1045404" customFormat="false" ht="12.8" hidden="false" customHeight="true" outlineLevel="0" collapsed="false"/>
    <row r="1045405" customFormat="false" ht="12.8" hidden="false" customHeight="true" outlineLevel="0" collapsed="false"/>
    <row r="1045406" customFormat="false" ht="12.8" hidden="false" customHeight="true" outlineLevel="0" collapsed="false"/>
    <row r="1045407" customFormat="false" ht="12.8" hidden="false" customHeight="true" outlineLevel="0" collapsed="false"/>
    <row r="1045408" customFormat="false" ht="12.8" hidden="false" customHeight="true" outlineLevel="0" collapsed="false"/>
    <row r="1045409" customFormat="false" ht="12.8" hidden="false" customHeight="true" outlineLevel="0" collapsed="false"/>
    <row r="1045410" customFormat="false" ht="12.8" hidden="false" customHeight="true" outlineLevel="0" collapsed="false"/>
    <row r="1045411" customFormat="false" ht="12.8" hidden="false" customHeight="true" outlineLevel="0" collapsed="false"/>
    <row r="1045412" customFormat="false" ht="12.8" hidden="false" customHeight="true" outlineLevel="0" collapsed="false"/>
    <row r="1045413" customFormat="false" ht="12.8" hidden="false" customHeight="true" outlineLevel="0" collapsed="false"/>
    <row r="1045414" customFormat="false" ht="12.8" hidden="false" customHeight="true" outlineLevel="0" collapsed="false"/>
    <row r="1045415" customFormat="false" ht="12.8" hidden="false" customHeight="true" outlineLevel="0" collapsed="false"/>
    <row r="1045416" customFormat="false" ht="12.8" hidden="false" customHeight="true" outlineLevel="0" collapsed="false"/>
    <row r="1045417" customFormat="false" ht="12.8" hidden="false" customHeight="true" outlineLevel="0" collapsed="false"/>
    <row r="1045418" customFormat="false" ht="12.8" hidden="false" customHeight="true" outlineLevel="0" collapsed="false"/>
    <row r="1045419" customFormat="false" ht="12.8" hidden="false" customHeight="true" outlineLevel="0" collapsed="false"/>
    <row r="1045420" customFormat="false" ht="12.8" hidden="false" customHeight="true" outlineLevel="0" collapsed="false"/>
    <row r="1045421" customFormat="false" ht="12.8" hidden="false" customHeight="true" outlineLevel="0" collapsed="false"/>
    <row r="1045422" customFormat="false" ht="12.8" hidden="false" customHeight="true" outlineLevel="0" collapsed="false"/>
    <row r="1045423" customFormat="false" ht="12.8" hidden="false" customHeight="true" outlineLevel="0" collapsed="false"/>
    <row r="1045424" customFormat="false" ht="12.8" hidden="false" customHeight="true" outlineLevel="0" collapsed="false"/>
    <row r="1045425" customFormat="false" ht="12.8" hidden="false" customHeight="true" outlineLevel="0" collapsed="false"/>
    <row r="1045426" customFormat="false" ht="12.8" hidden="false" customHeight="true" outlineLevel="0" collapsed="false"/>
    <row r="1045427" customFormat="false" ht="12.8" hidden="false" customHeight="true" outlineLevel="0" collapsed="false"/>
    <row r="1045428" customFormat="false" ht="12.8" hidden="false" customHeight="true" outlineLevel="0" collapsed="false"/>
    <row r="1045429" customFormat="false" ht="12.8" hidden="false" customHeight="true" outlineLevel="0" collapsed="false"/>
    <row r="1045430" customFormat="false" ht="12.8" hidden="false" customHeight="true" outlineLevel="0" collapsed="false"/>
    <row r="1045431" customFormat="false" ht="12.8" hidden="false" customHeight="true" outlineLevel="0" collapsed="false"/>
    <row r="1045432" customFormat="false" ht="12.8" hidden="false" customHeight="true" outlineLevel="0" collapsed="false"/>
    <row r="1045433" customFormat="false" ht="12.8" hidden="false" customHeight="true" outlineLevel="0" collapsed="false"/>
    <row r="1045434" customFormat="false" ht="12.8" hidden="false" customHeight="true" outlineLevel="0" collapsed="false"/>
    <row r="1045435" customFormat="false" ht="12.8" hidden="false" customHeight="true" outlineLevel="0" collapsed="false"/>
    <row r="1045436" customFormat="false" ht="12.8" hidden="false" customHeight="true" outlineLevel="0" collapsed="false"/>
    <row r="1045437" customFormat="false" ht="12.8" hidden="false" customHeight="true" outlineLevel="0" collapsed="false"/>
    <row r="1045438" customFormat="false" ht="12.8" hidden="false" customHeight="true" outlineLevel="0" collapsed="false"/>
    <row r="1045439" customFormat="false" ht="12.8" hidden="false" customHeight="true" outlineLevel="0" collapsed="false"/>
    <row r="1045440" customFormat="false" ht="12.8" hidden="false" customHeight="true" outlineLevel="0" collapsed="false"/>
    <row r="1045441" customFormat="false" ht="12.8" hidden="false" customHeight="true" outlineLevel="0" collapsed="false"/>
    <row r="1045442" customFormat="false" ht="12.8" hidden="false" customHeight="true" outlineLevel="0" collapsed="false"/>
    <row r="1045443" customFormat="false" ht="12.8" hidden="false" customHeight="true" outlineLevel="0" collapsed="false"/>
    <row r="1045444" customFormat="false" ht="12.8" hidden="false" customHeight="true" outlineLevel="0" collapsed="false"/>
    <row r="1045445" customFormat="false" ht="12.8" hidden="false" customHeight="true" outlineLevel="0" collapsed="false"/>
    <row r="1045446" customFormat="false" ht="12.8" hidden="false" customHeight="true" outlineLevel="0" collapsed="false"/>
    <row r="1045447" customFormat="false" ht="12.8" hidden="false" customHeight="true" outlineLevel="0" collapsed="false"/>
    <row r="1045448" customFormat="false" ht="12.8" hidden="false" customHeight="true" outlineLevel="0" collapsed="false"/>
    <row r="1045449" customFormat="false" ht="12.8" hidden="false" customHeight="true" outlineLevel="0" collapsed="false"/>
    <row r="1045450" customFormat="false" ht="12.8" hidden="false" customHeight="true" outlineLevel="0" collapsed="false"/>
    <row r="1045451" customFormat="false" ht="12.8" hidden="false" customHeight="true" outlineLevel="0" collapsed="false"/>
    <row r="1045452" customFormat="false" ht="12.8" hidden="false" customHeight="true" outlineLevel="0" collapsed="false"/>
    <row r="1045453" customFormat="false" ht="12.8" hidden="false" customHeight="true" outlineLevel="0" collapsed="false"/>
    <row r="1045454" customFormat="false" ht="12.8" hidden="false" customHeight="true" outlineLevel="0" collapsed="false"/>
    <row r="1045455" customFormat="false" ht="12.8" hidden="false" customHeight="true" outlineLevel="0" collapsed="false"/>
    <row r="1045456" customFormat="false" ht="12.8" hidden="false" customHeight="true" outlineLevel="0" collapsed="false"/>
    <row r="1045457" customFormat="false" ht="12.8" hidden="false" customHeight="true" outlineLevel="0" collapsed="false"/>
    <row r="1045458" customFormat="false" ht="12.8" hidden="false" customHeight="true" outlineLevel="0" collapsed="false"/>
    <row r="1045459" customFormat="false" ht="12.8" hidden="false" customHeight="true" outlineLevel="0" collapsed="false"/>
    <row r="1045460" customFormat="false" ht="12.8" hidden="false" customHeight="true" outlineLevel="0" collapsed="false"/>
    <row r="1045461" customFormat="false" ht="12.8" hidden="false" customHeight="true" outlineLevel="0" collapsed="false"/>
    <row r="1045462" customFormat="false" ht="12.8" hidden="false" customHeight="true" outlineLevel="0" collapsed="false"/>
    <row r="1045463" customFormat="false" ht="12.8" hidden="false" customHeight="true" outlineLevel="0" collapsed="false"/>
    <row r="1045464" customFormat="false" ht="12.8" hidden="false" customHeight="true" outlineLevel="0" collapsed="false"/>
    <row r="1045465" customFormat="false" ht="12.8" hidden="false" customHeight="true" outlineLevel="0" collapsed="false"/>
    <row r="1045466" customFormat="false" ht="12.8" hidden="false" customHeight="true" outlineLevel="0" collapsed="false"/>
    <row r="1045467" customFormat="false" ht="12.8" hidden="false" customHeight="true" outlineLevel="0" collapsed="false"/>
    <row r="1045468" customFormat="false" ht="12.8" hidden="false" customHeight="true" outlineLevel="0" collapsed="false"/>
    <row r="1045469" customFormat="false" ht="12.8" hidden="false" customHeight="true" outlineLevel="0" collapsed="false"/>
    <row r="1045470" customFormat="false" ht="12.8" hidden="false" customHeight="true" outlineLevel="0" collapsed="false"/>
    <row r="1045471" customFormat="false" ht="12.8" hidden="false" customHeight="true" outlineLevel="0" collapsed="false"/>
    <row r="1045472" customFormat="false" ht="12.8" hidden="false" customHeight="true" outlineLevel="0" collapsed="false"/>
    <row r="1045473" customFormat="false" ht="12.8" hidden="false" customHeight="true" outlineLevel="0" collapsed="false"/>
    <row r="1045474" customFormat="false" ht="12.8" hidden="false" customHeight="true" outlineLevel="0" collapsed="false"/>
    <row r="1045475" customFormat="false" ht="12.8" hidden="false" customHeight="true" outlineLevel="0" collapsed="false"/>
    <row r="1045476" customFormat="false" ht="12.8" hidden="false" customHeight="true" outlineLevel="0" collapsed="false"/>
    <row r="1045477" customFormat="false" ht="12.8" hidden="false" customHeight="true" outlineLevel="0" collapsed="false"/>
    <row r="1045478" customFormat="false" ht="12.8" hidden="false" customHeight="true" outlineLevel="0" collapsed="false"/>
    <row r="1045479" customFormat="false" ht="12.8" hidden="false" customHeight="true" outlineLevel="0" collapsed="false"/>
    <row r="1045480" customFormat="false" ht="12.8" hidden="false" customHeight="true" outlineLevel="0" collapsed="false"/>
    <row r="1045481" customFormat="false" ht="12.8" hidden="false" customHeight="true" outlineLevel="0" collapsed="false"/>
    <row r="1045482" customFormat="false" ht="12.8" hidden="false" customHeight="true" outlineLevel="0" collapsed="false"/>
    <row r="1045483" customFormat="false" ht="12.8" hidden="false" customHeight="true" outlineLevel="0" collapsed="false"/>
    <row r="1045484" customFormat="false" ht="12.8" hidden="false" customHeight="true" outlineLevel="0" collapsed="false"/>
    <row r="1045485" customFormat="false" ht="12.8" hidden="false" customHeight="true" outlineLevel="0" collapsed="false"/>
    <row r="1045486" customFormat="false" ht="12.8" hidden="false" customHeight="true" outlineLevel="0" collapsed="false"/>
    <row r="1045487" customFormat="false" ht="12.8" hidden="false" customHeight="true" outlineLevel="0" collapsed="false"/>
    <row r="1045488" customFormat="false" ht="12.8" hidden="false" customHeight="true" outlineLevel="0" collapsed="false"/>
    <row r="1045489" customFormat="false" ht="12.8" hidden="false" customHeight="true" outlineLevel="0" collapsed="false"/>
    <row r="1045490" customFormat="false" ht="12.8" hidden="false" customHeight="true" outlineLevel="0" collapsed="false"/>
    <row r="1045491" customFormat="false" ht="12.8" hidden="false" customHeight="true" outlineLevel="0" collapsed="false"/>
    <row r="1045492" customFormat="false" ht="12.8" hidden="false" customHeight="true" outlineLevel="0" collapsed="false"/>
    <row r="1045493" customFormat="false" ht="12.8" hidden="false" customHeight="true" outlineLevel="0" collapsed="false"/>
    <row r="1045494" customFormat="false" ht="12.8" hidden="false" customHeight="true" outlineLevel="0" collapsed="false"/>
    <row r="1045495" customFormat="false" ht="12.8" hidden="false" customHeight="true" outlineLevel="0" collapsed="false"/>
    <row r="1045496" customFormat="false" ht="12.8" hidden="false" customHeight="true" outlineLevel="0" collapsed="false"/>
    <row r="1045497" customFormat="false" ht="12.8" hidden="false" customHeight="true" outlineLevel="0" collapsed="false"/>
    <row r="1045498" customFormat="false" ht="12.8" hidden="false" customHeight="true" outlineLevel="0" collapsed="false"/>
    <row r="1045499" customFormat="false" ht="12.8" hidden="false" customHeight="true" outlineLevel="0" collapsed="false"/>
    <row r="1045500" customFormat="false" ht="12.8" hidden="false" customHeight="true" outlineLevel="0" collapsed="false"/>
    <row r="1045501" customFormat="false" ht="12.8" hidden="false" customHeight="true" outlineLevel="0" collapsed="false"/>
    <row r="1045502" customFormat="false" ht="12.8" hidden="false" customHeight="true" outlineLevel="0" collapsed="false"/>
    <row r="1045503" customFormat="false" ht="12.8" hidden="false" customHeight="true" outlineLevel="0" collapsed="false"/>
    <row r="1045504" customFormat="false" ht="12.8" hidden="false" customHeight="true" outlineLevel="0" collapsed="false"/>
    <row r="1045505" customFormat="false" ht="12.8" hidden="false" customHeight="true" outlineLevel="0" collapsed="false"/>
    <row r="1045506" customFormat="false" ht="12.8" hidden="false" customHeight="true" outlineLevel="0" collapsed="false"/>
    <row r="1045507" customFormat="false" ht="12.8" hidden="false" customHeight="true" outlineLevel="0" collapsed="false"/>
    <row r="1045508" customFormat="false" ht="12.8" hidden="false" customHeight="true" outlineLevel="0" collapsed="false"/>
    <row r="1045509" customFormat="false" ht="12.8" hidden="false" customHeight="true" outlineLevel="0" collapsed="false"/>
    <row r="1045510" customFormat="false" ht="12.8" hidden="false" customHeight="true" outlineLevel="0" collapsed="false"/>
    <row r="1045511" customFormat="false" ht="12.8" hidden="false" customHeight="true" outlineLevel="0" collapsed="false"/>
    <row r="1045512" customFormat="false" ht="12.8" hidden="false" customHeight="true" outlineLevel="0" collapsed="false"/>
    <row r="1045513" customFormat="false" ht="12.8" hidden="false" customHeight="true" outlineLevel="0" collapsed="false"/>
    <row r="1045514" customFormat="false" ht="12.8" hidden="false" customHeight="true" outlineLevel="0" collapsed="false"/>
    <row r="1045515" customFormat="false" ht="12.8" hidden="false" customHeight="true" outlineLevel="0" collapsed="false"/>
    <row r="1045516" customFormat="false" ht="12.8" hidden="false" customHeight="true" outlineLevel="0" collapsed="false"/>
    <row r="1045517" customFormat="false" ht="12.8" hidden="false" customHeight="true" outlineLevel="0" collapsed="false"/>
    <row r="1045518" customFormat="false" ht="12.8" hidden="false" customHeight="true" outlineLevel="0" collapsed="false"/>
    <row r="1045519" customFormat="false" ht="12.8" hidden="false" customHeight="true" outlineLevel="0" collapsed="false"/>
    <row r="1045520" customFormat="false" ht="12.8" hidden="false" customHeight="true" outlineLevel="0" collapsed="false"/>
    <row r="1045521" customFormat="false" ht="12.8" hidden="false" customHeight="true" outlineLevel="0" collapsed="false"/>
    <row r="1045522" customFormat="false" ht="12.8" hidden="false" customHeight="true" outlineLevel="0" collapsed="false"/>
    <row r="1045523" customFormat="false" ht="12.8" hidden="false" customHeight="true" outlineLevel="0" collapsed="false"/>
    <row r="1045524" customFormat="false" ht="12.8" hidden="false" customHeight="true" outlineLevel="0" collapsed="false"/>
    <row r="1045525" customFormat="false" ht="12.8" hidden="false" customHeight="true" outlineLevel="0" collapsed="false"/>
    <row r="1045526" customFormat="false" ht="12.8" hidden="false" customHeight="true" outlineLevel="0" collapsed="false"/>
    <row r="1045527" customFormat="false" ht="12.8" hidden="false" customHeight="true" outlineLevel="0" collapsed="false"/>
    <row r="1045528" customFormat="false" ht="12.8" hidden="false" customHeight="true" outlineLevel="0" collapsed="false"/>
    <row r="1045529" customFormat="false" ht="12.8" hidden="false" customHeight="true" outlineLevel="0" collapsed="false"/>
    <row r="1045530" customFormat="false" ht="12.8" hidden="false" customHeight="true" outlineLevel="0" collapsed="false"/>
    <row r="1045531" customFormat="false" ht="12.8" hidden="false" customHeight="true" outlineLevel="0" collapsed="false"/>
    <row r="1045532" customFormat="false" ht="12.8" hidden="false" customHeight="true" outlineLevel="0" collapsed="false"/>
    <row r="1045533" customFormat="false" ht="12.8" hidden="false" customHeight="true" outlineLevel="0" collapsed="false"/>
    <row r="1045534" customFormat="false" ht="12.8" hidden="false" customHeight="true" outlineLevel="0" collapsed="false"/>
    <row r="1045535" customFormat="false" ht="12.8" hidden="false" customHeight="true" outlineLevel="0" collapsed="false"/>
    <row r="1045536" customFormat="false" ht="12.8" hidden="false" customHeight="true" outlineLevel="0" collapsed="false"/>
    <row r="1045537" customFormat="false" ht="12.8" hidden="false" customHeight="true" outlineLevel="0" collapsed="false"/>
    <row r="1045538" customFormat="false" ht="12.8" hidden="false" customHeight="true" outlineLevel="0" collapsed="false"/>
    <row r="1045539" customFormat="false" ht="12.8" hidden="false" customHeight="true" outlineLevel="0" collapsed="false"/>
    <row r="1045540" customFormat="false" ht="12.8" hidden="false" customHeight="true" outlineLevel="0" collapsed="false"/>
    <row r="1045541" customFormat="false" ht="12.8" hidden="false" customHeight="true" outlineLevel="0" collapsed="false"/>
    <row r="1045542" customFormat="false" ht="12.8" hidden="false" customHeight="true" outlineLevel="0" collapsed="false"/>
    <row r="1045543" customFormat="false" ht="12.8" hidden="false" customHeight="true" outlineLevel="0" collapsed="false"/>
    <row r="1045544" customFormat="false" ht="12.8" hidden="false" customHeight="true" outlineLevel="0" collapsed="false"/>
    <row r="1045545" customFormat="false" ht="12.8" hidden="false" customHeight="true" outlineLevel="0" collapsed="false"/>
    <row r="1045546" customFormat="false" ht="12.8" hidden="false" customHeight="true" outlineLevel="0" collapsed="false"/>
    <row r="1045547" customFormat="false" ht="12.8" hidden="false" customHeight="true" outlineLevel="0" collapsed="false"/>
    <row r="1045548" customFormat="false" ht="12.8" hidden="false" customHeight="true" outlineLevel="0" collapsed="false"/>
    <row r="1045549" customFormat="false" ht="12.8" hidden="false" customHeight="true" outlineLevel="0" collapsed="false"/>
    <row r="1045550" customFormat="false" ht="12.8" hidden="false" customHeight="true" outlineLevel="0" collapsed="false"/>
    <row r="1045551" customFormat="false" ht="12.8" hidden="false" customHeight="true" outlineLevel="0" collapsed="false"/>
    <row r="1045552" customFormat="false" ht="12.8" hidden="false" customHeight="true" outlineLevel="0" collapsed="false"/>
    <row r="1045553" customFormat="false" ht="12.8" hidden="false" customHeight="true" outlineLevel="0" collapsed="false"/>
    <row r="1045554" customFormat="false" ht="12.8" hidden="false" customHeight="true" outlineLevel="0" collapsed="false"/>
    <row r="1045555" customFormat="false" ht="12.8" hidden="false" customHeight="true" outlineLevel="0" collapsed="false"/>
    <row r="1045556" customFormat="false" ht="12.8" hidden="false" customHeight="true" outlineLevel="0" collapsed="false"/>
    <row r="1045557" customFormat="false" ht="12.8" hidden="false" customHeight="true" outlineLevel="0" collapsed="false"/>
    <row r="1045558" customFormat="false" ht="12.8" hidden="false" customHeight="true" outlineLevel="0" collapsed="false"/>
    <row r="1045559" customFormat="false" ht="12.8" hidden="false" customHeight="true" outlineLevel="0" collapsed="false"/>
    <row r="1045560" customFormat="false" ht="12.8" hidden="false" customHeight="true" outlineLevel="0" collapsed="false"/>
    <row r="1045561" customFormat="false" ht="12.8" hidden="false" customHeight="true" outlineLevel="0" collapsed="false"/>
    <row r="1045562" customFormat="false" ht="12.8" hidden="false" customHeight="true" outlineLevel="0" collapsed="false"/>
    <row r="1045563" customFormat="false" ht="12.8" hidden="false" customHeight="true" outlineLevel="0" collapsed="false"/>
    <row r="1045564" customFormat="false" ht="12.8" hidden="false" customHeight="true" outlineLevel="0" collapsed="false"/>
    <row r="1045565" customFormat="false" ht="12.8" hidden="false" customHeight="true" outlineLevel="0" collapsed="false"/>
    <row r="1045566" customFormat="false" ht="12.8" hidden="false" customHeight="true" outlineLevel="0" collapsed="false"/>
    <row r="1045567" customFormat="false" ht="12.8" hidden="false" customHeight="true" outlineLevel="0" collapsed="false"/>
    <row r="1045568" customFormat="false" ht="12.8" hidden="false" customHeight="true" outlineLevel="0" collapsed="false"/>
    <row r="1045569" customFormat="false" ht="12.8" hidden="false" customHeight="true" outlineLevel="0" collapsed="false"/>
    <row r="1045570" customFormat="false" ht="12.8" hidden="false" customHeight="true" outlineLevel="0" collapsed="false"/>
    <row r="1045571" customFormat="false" ht="12.8" hidden="false" customHeight="true" outlineLevel="0" collapsed="false"/>
    <row r="1045572" customFormat="false" ht="12.8" hidden="false" customHeight="true" outlineLevel="0" collapsed="false"/>
    <row r="1045573" customFormat="false" ht="12.8" hidden="false" customHeight="true" outlineLevel="0" collapsed="false"/>
    <row r="1045574" customFormat="false" ht="12.8" hidden="false" customHeight="true" outlineLevel="0" collapsed="false"/>
    <row r="1045575" customFormat="false" ht="12.8" hidden="false" customHeight="true" outlineLevel="0" collapsed="false"/>
    <row r="1045576" customFormat="false" ht="12.8" hidden="false" customHeight="true" outlineLevel="0" collapsed="false"/>
    <row r="1045577" customFormat="false" ht="12.8" hidden="false" customHeight="true" outlineLevel="0" collapsed="false"/>
    <row r="1045578" customFormat="false" ht="12.8" hidden="false" customHeight="true" outlineLevel="0" collapsed="false"/>
    <row r="1045579" customFormat="false" ht="12.8" hidden="false" customHeight="true" outlineLevel="0" collapsed="false"/>
    <row r="1045580" customFormat="false" ht="12.8" hidden="false" customHeight="true" outlineLevel="0" collapsed="false"/>
    <row r="1045581" customFormat="false" ht="12.8" hidden="false" customHeight="true" outlineLevel="0" collapsed="false"/>
    <row r="1045582" customFormat="false" ht="12.8" hidden="false" customHeight="true" outlineLevel="0" collapsed="false"/>
    <row r="1045583" customFormat="false" ht="12.8" hidden="false" customHeight="true" outlineLevel="0" collapsed="false"/>
    <row r="1045584" customFormat="false" ht="12.8" hidden="false" customHeight="true" outlineLevel="0" collapsed="false"/>
    <row r="1045585" customFormat="false" ht="12.8" hidden="false" customHeight="true" outlineLevel="0" collapsed="false"/>
    <row r="1045586" customFormat="false" ht="12.8" hidden="false" customHeight="true" outlineLevel="0" collapsed="false"/>
    <row r="1045587" customFormat="false" ht="12.8" hidden="false" customHeight="true" outlineLevel="0" collapsed="false"/>
    <row r="1045588" customFormat="false" ht="12.8" hidden="false" customHeight="true" outlineLevel="0" collapsed="false"/>
    <row r="1045589" customFormat="false" ht="12.8" hidden="false" customHeight="true" outlineLevel="0" collapsed="false"/>
    <row r="1045590" customFormat="false" ht="12.8" hidden="false" customHeight="true" outlineLevel="0" collapsed="false"/>
    <row r="1045591" customFormat="false" ht="12.8" hidden="false" customHeight="true" outlineLevel="0" collapsed="false"/>
    <row r="1045592" customFormat="false" ht="12.8" hidden="false" customHeight="true" outlineLevel="0" collapsed="false"/>
    <row r="1045593" customFormat="false" ht="12.8" hidden="false" customHeight="true" outlineLevel="0" collapsed="false"/>
    <row r="1045594" customFormat="false" ht="12.8" hidden="false" customHeight="true" outlineLevel="0" collapsed="false"/>
    <row r="1045595" customFormat="false" ht="12.8" hidden="false" customHeight="true" outlineLevel="0" collapsed="false"/>
    <row r="1045596" customFormat="false" ht="12.8" hidden="false" customHeight="true" outlineLevel="0" collapsed="false"/>
    <row r="1045597" customFormat="false" ht="12.8" hidden="false" customHeight="true" outlineLevel="0" collapsed="false"/>
    <row r="1045598" customFormat="false" ht="12.8" hidden="false" customHeight="true" outlineLevel="0" collapsed="false"/>
    <row r="1045599" customFormat="false" ht="12.8" hidden="false" customHeight="true" outlineLevel="0" collapsed="false"/>
    <row r="1045600" customFormat="false" ht="12.8" hidden="false" customHeight="true" outlineLevel="0" collapsed="false"/>
    <row r="1045601" customFormat="false" ht="12.8" hidden="false" customHeight="true" outlineLevel="0" collapsed="false"/>
    <row r="1045602" customFormat="false" ht="12.8" hidden="false" customHeight="true" outlineLevel="0" collapsed="false"/>
    <row r="1045603" customFormat="false" ht="12.8" hidden="false" customHeight="true" outlineLevel="0" collapsed="false"/>
    <row r="1045604" customFormat="false" ht="12.8" hidden="false" customHeight="true" outlineLevel="0" collapsed="false"/>
    <row r="1045605" customFormat="false" ht="12.8" hidden="false" customHeight="true" outlineLevel="0" collapsed="false"/>
    <row r="1045606" customFormat="false" ht="12.8" hidden="false" customHeight="true" outlineLevel="0" collapsed="false"/>
    <row r="1045607" customFormat="false" ht="12.8" hidden="false" customHeight="true" outlineLevel="0" collapsed="false"/>
    <row r="1045608" customFormat="false" ht="12.8" hidden="false" customHeight="true" outlineLevel="0" collapsed="false"/>
    <row r="1045609" customFormat="false" ht="12.8" hidden="false" customHeight="true" outlineLevel="0" collapsed="false"/>
    <row r="1045610" customFormat="false" ht="12.8" hidden="false" customHeight="true" outlineLevel="0" collapsed="false"/>
    <row r="1045611" customFormat="false" ht="12.8" hidden="false" customHeight="true" outlineLevel="0" collapsed="false"/>
    <row r="1045612" customFormat="false" ht="12.8" hidden="false" customHeight="true" outlineLevel="0" collapsed="false"/>
    <row r="1045613" customFormat="false" ht="12.8" hidden="false" customHeight="true" outlineLevel="0" collapsed="false"/>
    <row r="1045614" customFormat="false" ht="12.8" hidden="false" customHeight="true" outlineLevel="0" collapsed="false"/>
    <row r="1045615" customFormat="false" ht="12.8" hidden="false" customHeight="true" outlineLevel="0" collapsed="false"/>
    <row r="1045616" customFormat="false" ht="12.8" hidden="false" customHeight="true" outlineLevel="0" collapsed="false"/>
    <row r="1045617" customFormat="false" ht="12.8" hidden="false" customHeight="true" outlineLevel="0" collapsed="false"/>
    <row r="1045618" customFormat="false" ht="12.8" hidden="false" customHeight="true" outlineLevel="0" collapsed="false"/>
    <row r="1045619" customFormat="false" ht="12.8" hidden="false" customHeight="true" outlineLevel="0" collapsed="false"/>
    <row r="1045620" customFormat="false" ht="12.8" hidden="false" customHeight="true" outlineLevel="0" collapsed="false"/>
    <row r="1045621" customFormat="false" ht="12.8" hidden="false" customHeight="true" outlineLevel="0" collapsed="false"/>
    <row r="1045622" customFormat="false" ht="12.8" hidden="false" customHeight="true" outlineLevel="0" collapsed="false"/>
    <row r="1045623" customFormat="false" ht="12.8" hidden="false" customHeight="true" outlineLevel="0" collapsed="false"/>
    <row r="1045624" customFormat="false" ht="12.8" hidden="false" customHeight="true" outlineLevel="0" collapsed="false"/>
    <row r="1045625" customFormat="false" ht="12.8" hidden="false" customHeight="true" outlineLevel="0" collapsed="false"/>
    <row r="1045626" customFormat="false" ht="12.8" hidden="false" customHeight="true" outlineLevel="0" collapsed="false"/>
    <row r="1045627" customFormat="false" ht="12.8" hidden="false" customHeight="true" outlineLevel="0" collapsed="false"/>
    <row r="1045628" customFormat="false" ht="12.8" hidden="false" customHeight="true" outlineLevel="0" collapsed="false"/>
    <row r="1045629" customFormat="false" ht="12.8" hidden="false" customHeight="true" outlineLevel="0" collapsed="false"/>
    <row r="1045630" customFormat="false" ht="12.8" hidden="false" customHeight="true" outlineLevel="0" collapsed="false"/>
    <row r="1045631" customFormat="false" ht="12.8" hidden="false" customHeight="true" outlineLevel="0" collapsed="false"/>
    <row r="1045632" customFormat="false" ht="12.8" hidden="false" customHeight="true" outlineLevel="0" collapsed="false"/>
    <row r="1045633" customFormat="false" ht="12.8" hidden="false" customHeight="true" outlineLevel="0" collapsed="false"/>
    <row r="1045634" customFormat="false" ht="12.8" hidden="false" customHeight="true" outlineLevel="0" collapsed="false"/>
    <row r="1045635" customFormat="false" ht="12.8" hidden="false" customHeight="true" outlineLevel="0" collapsed="false"/>
    <row r="1045636" customFormat="false" ht="12.8" hidden="false" customHeight="true" outlineLevel="0" collapsed="false"/>
    <row r="1045637" customFormat="false" ht="12.8" hidden="false" customHeight="true" outlineLevel="0" collapsed="false"/>
    <row r="1045638" customFormat="false" ht="12.8" hidden="false" customHeight="true" outlineLevel="0" collapsed="false"/>
    <row r="1045639" customFormat="false" ht="12.8" hidden="false" customHeight="true" outlineLevel="0" collapsed="false"/>
    <row r="1045640" customFormat="false" ht="12.8" hidden="false" customHeight="true" outlineLevel="0" collapsed="false"/>
    <row r="1045641" customFormat="false" ht="12.8" hidden="false" customHeight="true" outlineLevel="0" collapsed="false"/>
    <row r="1045642" customFormat="false" ht="12.8" hidden="false" customHeight="true" outlineLevel="0" collapsed="false"/>
    <row r="1045643" customFormat="false" ht="12.8" hidden="false" customHeight="true" outlineLevel="0" collapsed="false"/>
    <row r="1045644" customFormat="false" ht="12.8" hidden="false" customHeight="true" outlineLevel="0" collapsed="false"/>
    <row r="1045645" customFormat="false" ht="12.8" hidden="false" customHeight="true" outlineLevel="0" collapsed="false"/>
    <row r="1045646" customFormat="false" ht="12.8" hidden="false" customHeight="true" outlineLevel="0" collapsed="false"/>
    <row r="1045647" customFormat="false" ht="12.8" hidden="false" customHeight="true" outlineLevel="0" collapsed="false"/>
    <row r="1045648" customFormat="false" ht="12.8" hidden="false" customHeight="true" outlineLevel="0" collapsed="false"/>
    <row r="1045649" customFormat="false" ht="12.8" hidden="false" customHeight="true" outlineLevel="0" collapsed="false"/>
    <row r="1045650" customFormat="false" ht="12.8" hidden="false" customHeight="true" outlineLevel="0" collapsed="false"/>
    <row r="1045651" customFormat="false" ht="12.8" hidden="false" customHeight="true" outlineLevel="0" collapsed="false"/>
    <row r="1045652" customFormat="false" ht="12.8" hidden="false" customHeight="true" outlineLevel="0" collapsed="false"/>
    <row r="1045653" customFormat="false" ht="12.8" hidden="false" customHeight="true" outlineLevel="0" collapsed="false"/>
    <row r="1045654" customFormat="false" ht="12.8" hidden="false" customHeight="true" outlineLevel="0" collapsed="false"/>
    <row r="1045655" customFormat="false" ht="12.8" hidden="false" customHeight="true" outlineLevel="0" collapsed="false"/>
    <row r="1045656" customFormat="false" ht="12.8" hidden="false" customHeight="true" outlineLevel="0" collapsed="false"/>
    <row r="1045657" customFormat="false" ht="12.8" hidden="false" customHeight="true" outlineLevel="0" collapsed="false"/>
    <row r="1045658" customFormat="false" ht="12.8" hidden="false" customHeight="true" outlineLevel="0" collapsed="false"/>
    <row r="1045659" customFormat="false" ht="12.8" hidden="false" customHeight="true" outlineLevel="0" collapsed="false"/>
    <row r="1045660" customFormat="false" ht="12.8" hidden="false" customHeight="true" outlineLevel="0" collapsed="false"/>
    <row r="1045661" customFormat="false" ht="12.8" hidden="false" customHeight="true" outlineLevel="0" collapsed="false"/>
    <row r="1045662" customFormat="false" ht="12.8" hidden="false" customHeight="true" outlineLevel="0" collapsed="false"/>
    <row r="1045663" customFormat="false" ht="12.8" hidden="false" customHeight="true" outlineLevel="0" collapsed="false"/>
    <row r="1045664" customFormat="false" ht="12.8" hidden="false" customHeight="true" outlineLevel="0" collapsed="false"/>
    <row r="1045665" customFormat="false" ht="12.8" hidden="false" customHeight="true" outlineLevel="0" collapsed="false"/>
    <row r="1045666" customFormat="false" ht="12.8" hidden="false" customHeight="true" outlineLevel="0" collapsed="false"/>
    <row r="1045667" customFormat="false" ht="12.8" hidden="false" customHeight="true" outlineLevel="0" collapsed="false"/>
    <row r="1045668" customFormat="false" ht="12.8" hidden="false" customHeight="true" outlineLevel="0" collapsed="false"/>
    <row r="1045669" customFormat="false" ht="12.8" hidden="false" customHeight="true" outlineLevel="0" collapsed="false"/>
    <row r="1045670" customFormat="false" ht="12.8" hidden="false" customHeight="true" outlineLevel="0" collapsed="false"/>
    <row r="1045671" customFormat="false" ht="12.8" hidden="false" customHeight="true" outlineLevel="0" collapsed="false"/>
    <row r="1045672" customFormat="false" ht="12.8" hidden="false" customHeight="true" outlineLevel="0" collapsed="false"/>
    <row r="1045673" customFormat="false" ht="12.8" hidden="false" customHeight="true" outlineLevel="0" collapsed="false"/>
    <row r="1045674" customFormat="false" ht="12.8" hidden="false" customHeight="true" outlineLevel="0" collapsed="false"/>
    <row r="1045675" customFormat="false" ht="12.8" hidden="false" customHeight="true" outlineLevel="0" collapsed="false"/>
    <row r="1045676" customFormat="false" ht="12.8" hidden="false" customHeight="true" outlineLevel="0" collapsed="false"/>
    <row r="1045677" customFormat="false" ht="12.8" hidden="false" customHeight="true" outlineLevel="0" collapsed="false"/>
    <row r="1045678" customFormat="false" ht="12.8" hidden="false" customHeight="true" outlineLevel="0" collapsed="false"/>
    <row r="1045679" customFormat="false" ht="12.8" hidden="false" customHeight="true" outlineLevel="0" collapsed="false"/>
    <row r="1045680" customFormat="false" ht="12.8" hidden="false" customHeight="true" outlineLevel="0" collapsed="false"/>
    <row r="1045681" customFormat="false" ht="12.8" hidden="false" customHeight="true" outlineLevel="0" collapsed="false"/>
    <row r="1045682" customFormat="false" ht="12.8" hidden="false" customHeight="true" outlineLevel="0" collapsed="false"/>
    <row r="1045683" customFormat="false" ht="12.8" hidden="false" customHeight="true" outlineLevel="0" collapsed="false"/>
    <row r="1045684" customFormat="false" ht="12.8" hidden="false" customHeight="true" outlineLevel="0" collapsed="false"/>
    <row r="1045685" customFormat="false" ht="12.8" hidden="false" customHeight="true" outlineLevel="0" collapsed="false"/>
    <row r="1045686" customFormat="false" ht="12.8" hidden="false" customHeight="true" outlineLevel="0" collapsed="false"/>
    <row r="1045687" customFormat="false" ht="12.8" hidden="false" customHeight="true" outlineLevel="0" collapsed="false"/>
    <row r="1045688" customFormat="false" ht="12.8" hidden="false" customHeight="true" outlineLevel="0" collapsed="false"/>
    <row r="1045689" customFormat="false" ht="12.8" hidden="false" customHeight="true" outlineLevel="0" collapsed="false"/>
    <row r="1045690" customFormat="false" ht="12.8" hidden="false" customHeight="true" outlineLevel="0" collapsed="false"/>
    <row r="1045691" customFormat="false" ht="12.8" hidden="false" customHeight="true" outlineLevel="0" collapsed="false"/>
    <row r="1045692" customFormat="false" ht="12.8" hidden="false" customHeight="true" outlineLevel="0" collapsed="false"/>
    <row r="1045693" customFormat="false" ht="12.8" hidden="false" customHeight="true" outlineLevel="0" collapsed="false"/>
    <row r="1045694" customFormat="false" ht="12.8" hidden="false" customHeight="true" outlineLevel="0" collapsed="false"/>
    <row r="1045695" customFormat="false" ht="12.8" hidden="false" customHeight="true" outlineLevel="0" collapsed="false"/>
    <row r="1045696" customFormat="false" ht="12.8" hidden="false" customHeight="true" outlineLevel="0" collapsed="false"/>
    <row r="1045697" customFormat="false" ht="12.8" hidden="false" customHeight="true" outlineLevel="0" collapsed="false"/>
    <row r="1045698" customFormat="false" ht="12.8" hidden="false" customHeight="true" outlineLevel="0" collapsed="false"/>
    <row r="1045699" customFormat="false" ht="12.8" hidden="false" customHeight="true" outlineLevel="0" collapsed="false"/>
    <row r="1045700" customFormat="false" ht="12.8" hidden="false" customHeight="true" outlineLevel="0" collapsed="false"/>
    <row r="1045701" customFormat="false" ht="12.8" hidden="false" customHeight="true" outlineLevel="0" collapsed="false"/>
    <row r="1045702" customFormat="false" ht="12.8" hidden="false" customHeight="true" outlineLevel="0" collapsed="false"/>
    <row r="1045703" customFormat="false" ht="12.8" hidden="false" customHeight="true" outlineLevel="0" collapsed="false"/>
    <row r="1045704" customFormat="false" ht="12.8" hidden="false" customHeight="true" outlineLevel="0" collapsed="false"/>
    <row r="1045705" customFormat="false" ht="12.8" hidden="false" customHeight="true" outlineLevel="0" collapsed="false"/>
    <row r="1045706" customFormat="false" ht="12.8" hidden="false" customHeight="true" outlineLevel="0" collapsed="false"/>
    <row r="1045707" customFormat="false" ht="12.8" hidden="false" customHeight="true" outlineLevel="0" collapsed="false"/>
    <row r="1045708" customFormat="false" ht="12.8" hidden="false" customHeight="true" outlineLevel="0" collapsed="false"/>
    <row r="1045709" customFormat="false" ht="12.8" hidden="false" customHeight="true" outlineLevel="0" collapsed="false"/>
    <row r="1045710" customFormat="false" ht="12.8" hidden="false" customHeight="true" outlineLevel="0" collapsed="false"/>
    <row r="1045711" customFormat="false" ht="12.8" hidden="false" customHeight="true" outlineLevel="0" collapsed="false"/>
    <row r="1045712" customFormat="false" ht="12.8" hidden="false" customHeight="true" outlineLevel="0" collapsed="false"/>
    <row r="1045713" customFormat="false" ht="12.8" hidden="false" customHeight="true" outlineLevel="0" collapsed="false"/>
    <row r="1045714" customFormat="false" ht="12.8" hidden="false" customHeight="true" outlineLevel="0" collapsed="false"/>
    <row r="1045715" customFormat="false" ht="12.8" hidden="false" customHeight="true" outlineLevel="0" collapsed="false"/>
    <row r="1045716" customFormat="false" ht="12.8" hidden="false" customHeight="true" outlineLevel="0" collapsed="false"/>
    <row r="1045717" customFormat="false" ht="12.8" hidden="false" customHeight="true" outlineLevel="0" collapsed="false"/>
    <row r="1045718" customFormat="false" ht="12.8" hidden="false" customHeight="true" outlineLevel="0" collapsed="false"/>
    <row r="1045719" customFormat="false" ht="12.8" hidden="false" customHeight="true" outlineLevel="0" collapsed="false"/>
    <row r="1045720" customFormat="false" ht="12.8" hidden="false" customHeight="true" outlineLevel="0" collapsed="false"/>
    <row r="1045721" customFormat="false" ht="12.8" hidden="false" customHeight="true" outlineLevel="0" collapsed="false"/>
    <row r="1045722" customFormat="false" ht="12.8" hidden="false" customHeight="true" outlineLevel="0" collapsed="false"/>
    <row r="1045723" customFormat="false" ht="12.8" hidden="false" customHeight="true" outlineLevel="0" collapsed="false"/>
    <row r="1045724" customFormat="false" ht="12.8" hidden="false" customHeight="true" outlineLevel="0" collapsed="false"/>
    <row r="1045725" customFormat="false" ht="12.8" hidden="false" customHeight="true" outlineLevel="0" collapsed="false"/>
    <row r="1045726" customFormat="false" ht="12.8" hidden="false" customHeight="true" outlineLevel="0" collapsed="false"/>
    <row r="1045727" customFormat="false" ht="12.8" hidden="false" customHeight="true" outlineLevel="0" collapsed="false"/>
    <row r="1045728" customFormat="false" ht="12.8" hidden="false" customHeight="true" outlineLevel="0" collapsed="false"/>
    <row r="1045729" customFormat="false" ht="12.8" hidden="false" customHeight="true" outlineLevel="0" collapsed="false"/>
    <row r="1045730" customFormat="false" ht="12.8" hidden="false" customHeight="true" outlineLevel="0" collapsed="false"/>
    <row r="1045731" customFormat="false" ht="12.8" hidden="false" customHeight="true" outlineLevel="0" collapsed="false"/>
    <row r="1045732" customFormat="false" ht="12.8" hidden="false" customHeight="true" outlineLevel="0" collapsed="false"/>
    <row r="1045733" customFormat="false" ht="12.8" hidden="false" customHeight="true" outlineLevel="0" collapsed="false"/>
    <row r="1045734" customFormat="false" ht="12.8" hidden="false" customHeight="true" outlineLevel="0" collapsed="false"/>
    <row r="1045735" customFormat="false" ht="12.8" hidden="false" customHeight="true" outlineLevel="0" collapsed="false"/>
    <row r="1045736" customFormat="false" ht="12.8" hidden="false" customHeight="true" outlineLevel="0" collapsed="false"/>
    <row r="1045737" customFormat="false" ht="12.8" hidden="false" customHeight="true" outlineLevel="0" collapsed="false"/>
    <row r="1045738" customFormat="false" ht="12.8" hidden="false" customHeight="true" outlineLevel="0" collapsed="false"/>
    <row r="1045739" customFormat="false" ht="12.8" hidden="false" customHeight="true" outlineLevel="0" collapsed="false"/>
    <row r="1045740" customFormat="false" ht="12.8" hidden="false" customHeight="true" outlineLevel="0" collapsed="false"/>
    <row r="1045741" customFormat="false" ht="12.8" hidden="false" customHeight="true" outlineLevel="0" collapsed="false"/>
    <row r="1045742" customFormat="false" ht="12.8" hidden="false" customHeight="true" outlineLevel="0" collapsed="false"/>
    <row r="1045743" customFormat="false" ht="12.8" hidden="false" customHeight="true" outlineLevel="0" collapsed="false"/>
    <row r="1045744" customFormat="false" ht="12.8" hidden="false" customHeight="true" outlineLevel="0" collapsed="false"/>
    <row r="1045745" customFormat="false" ht="12.8" hidden="false" customHeight="true" outlineLevel="0" collapsed="false"/>
    <row r="1045746" customFormat="false" ht="12.8" hidden="false" customHeight="true" outlineLevel="0" collapsed="false"/>
    <row r="1045747" customFormat="false" ht="12.8" hidden="false" customHeight="true" outlineLevel="0" collapsed="false"/>
    <row r="1045748" customFormat="false" ht="12.8" hidden="false" customHeight="true" outlineLevel="0" collapsed="false"/>
    <row r="1045749" customFormat="false" ht="12.8" hidden="false" customHeight="true" outlineLevel="0" collapsed="false"/>
    <row r="1045750" customFormat="false" ht="12.8" hidden="false" customHeight="true" outlineLevel="0" collapsed="false"/>
    <row r="1045751" customFormat="false" ht="12.8" hidden="false" customHeight="true" outlineLevel="0" collapsed="false"/>
    <row r="1045752" customFormat="false" ht="12.8" hidden="false" customHeight="true" outlineLevel="0" collapsed="false"/>
    <row r="1045753" customFormat="false" ht="12.8" hidden="false" customHeight="true" outlineLevel="0" collapsed="false"/>
    <row r="1045754" customFormat="false" ht="12.8" hidden="false" customHeight="true" outlineLevel="0" collapsed="false"/>
    <row r="1045755" customFormat="false" ht="12.8" hidden="false" customHeight="true" outlineLevel="0" collapsed="false"/>
    <row r="1045756" customFormat="false" ht="12.8" hidden="false" customHeight="true" outlineLevel="0" collapsed="false"/>
    <row r="1045757" customFormat="false" ht="12.8" hidden="false" customHeight="true" outlineLevel="0" collapsed="false"/>
    <row r="1045758" customFormat="false" ht="12.8" hidden="false" customHeight="true" outlineLevel="0" collapsed="false"/>
    <row r="1045759" customFormat="false" ht="12.8" hidden="false" customHeight="true" outlineLevel="0" collapsed="false"/>
    <row r="1045760" customFormat="false" ht="12.8" hidden="false" customHeight="true" outlineLevel="0" collapsed="false"/>
    <row r="1045761" customFormat="false" ht="12.8" hidden="false" customHeight="true" outlineLevel="0" collapsed="false"/>
    <row r="1045762" customFormat="false" ht="12.8" hidden="false" customHeight="true" outlineLevel="0" collapsed="false"/>
    <row r="1045763" customFormat="false" ht="12.8" hidden="false" customHeight="true" outlineLevel="0" collapsed="false"/>
    <row r="1045764" customFormat="false" ht="12.8" hidden="false" customHeight="true" outlineLevel="0" collapsed="false"/>
    <row r="1045765" customFormat="false" ht="12.8" hidden="false" customHeight="true" outlineLevel="0" collapsed="false"/>
    <row r="1045766" customFormat="false" ht="12.8" hidden="false" customHeight="true" outlineLevel="0" collapsed="false"/>
    <row r="1045767" customFormat="false" ht="12.8" hidden="false" customHeight="true" outlineLevel="0" collapsed="false"/>
    <row r="1045768" customFormat="false" ht="12.8" hidden="false" customHeight="true" outlineLevel="0" collapsed="false"/>
    <row r="1045769" customFormat="false" ht="12.8" hidden="false" customHeight="true" outlineLevel="0" collapsed="false"/>
    <row r="1045770" customFormat="false" ht="12.8" hidden="false" customHeight="true" outlineLevel="0" collapsed="false"/>
    <row r="1045771" customFormat="false" ht="12.8" hidden="false" customHeight="true" outlineLevel="0" collapsed="false"/>
    <row r="1045772" customFormat="false" ht="12.8" hidden="false" customHeight="true" outlineLevel="0" collapsed="false"/>
    <row r="1045773" customFormat="false" ht="12.8" hidden="false" customHeight="true" outlineLevel="0" collapsed="false"/>
    <row r="1045774" customFormat="false" ht="12.8" hidden="false" customHeight="true" outlineLevel="0" collapsed="false"/>
    <row r="1045775" customFormat="false" ht="12.8" hidden="false" customHeight="true" outlineLevel="0" collapsed="false"/>
    <row r="1045776" customFormat="false" ht="12.8" hidden="false" customHeight="true" outlineLevel="0" collapsed="false"/>
    <row r="1045777" customFormat="false" ht="12.8" hidden="false" customHeight="true" outlineLevel="0" collapsed="false"/>
    <row r="1045778" customFormat="false" ht="12.8" hidden="false" customHeight="true" outlineLevel="0" collapsed="false"/>
    <row r="1045779" customFormat="false" ht="12.8" hidden="false" customHeight="true" outlineLevel="0" collapsed="false"/>
    <row r="1045780" customFormat="false" ht="12.8" hidden="false" customHeight="true" outlineLevel="0" collapsed="false"/>
    <row r="1045781" customFormat="false" ht="12.8" hidden="false" customHeight="true" outlineLevel="0" collapsed="false"/>
    <row r="1045782" customFormat="false" ht="12.8" hidden="false" customHeight="true" outlineLevel="0" collapsed="false"/>
    <row r="1045783" customFormat="false" ht="12.8" hidden="false" customHeight="true" outlineLevel="0" collapsed="false"/>
    <row r="1045784" customFormat="false" ht="12.8" hidden="false" customHeight="true" outlineLevel="0" collapsed="false"/>
    <row r="1045785" customFormat="false" ht="12.8" hidden="false" customHeight="true" outlineLevel="0" collapsed="false"/>
    <row r="1045786" customFormat="false" ht="12.8" hidden="false" customHeight="true" outlineLevel="0" collapsed="false"/>
    <row r="1045787" customFormat="false" ht="12.8" hidden="false" customHeight="true" outlineLevel="0" collapsed="false"/>
    <row r="1045788" customFormat="false" ht="12.8" hidden="false" customHeight="true" outlineLevel="0" collapsed="false"/>
    <row r="1045789" customFormat="false" ht="12.8" hidden="false" customHeight="true" outlineLevel="0" collapsed="false"/>
    <row r="1045790" customFormat="false" ht="12.8" hidden="false" customHeight="true" outlineLevel="0" collapsed="false"/>
    <row r="1045791" customFormat="false" ht="12.8" hidden="false" customHeight="true" outlineLevel="0" collapsed="false"/>
    <row r="1045792" customFormat="false" ht="12.8" hidden="false" customHeight="true" outlineLevel="0" collapsed="false"/>
    <row r="1045793" customFormat="false" ht="12.8" hidden="false" customHeight="true" outlineLevel="0" collapsed="false"/>
    <row r="1045794" customFormat="false" ht="12.8" hidden="false" customHeight="true" outlineLevel="0" collapsed="false"/>
    <row r="1045795" customFormat="false" ht="12.8" hidden="false" customHeight="true" outlineLevel="0" collapsed="false"/>
    <row r="1045796" customFormat="false" ht="12.8" hidden="false" customHeight="true" outlineLevel="0" collapsed="false"/>
    <row r="1045797" customFormat="false" ht="12.8" hidden="false" customHeight="true" outlineLevel="0" collapsed="false"/>
    <row r="1045798" customFormat="false" ht="12.8" hidden="false" customHeight="true" outlineLevel="0" collapsed="false"/>
    <row r="1045799" customFormat="false" ht="12.8" hidden="false" customHeight="true" outlineLevel="0" collapsed="false"/>
    <row r="1045800" customFormat="false" ht="12.8" hidden="false" customHeight="true" outlineLevel="0" collapsed="false"/>
    <row r="1045801" customFormat="false" ht="12.8" hidden="false" customHeight="true" outlineLevel="0" collapsed="false"/>
    <row r="1045802" customFormat="false" ht="12.8" hidden="false" customHeight="true" outlineLevel="0" collapsed="false"/>
    <row r="1045803" customFormat="false" ht="12.8" hidden="false" customHeight="true" outlineLevel="0" collapsed="false"/>
    <row r="1045804" customFormat="false" ht="12.8" hidden="false" customHeight="true" outlineLevel="0" collapsed="false"/>
    <row r="1045805" customFormat="false" ht="12.8" hidden="false" customHeight="true" outlineLevel="0" collapsed="false"/>
    <row r="1045806" customFormat="false" ht="12.8" hidden="false" customHeight="true" outlineLevel="0" collapsed="false"/>
    <row r="1045807" customFormat="false" ht="12.8" hidden="false" customHeight="true" outlineLevel="0" collapsed="false"/>
    <row r="1045808" customFormat="false" ht="12.8" hidden="false" customHeight="true" outlineLevel="0" collapsed="false"/>
    <row r="1045809" customFormat="false" ht="12.8" hidden="false" customHeight="true" outlineLevel="0" collapsed="false"/>
    <row r="1045810" customFormat="false" ht="12.8" hidden="false" customHeight="true" outlineLevel="0" collapsed="false"/>
    <row r="1045811" customFormat="false" ht="12.8" hidden="false" customHeight="true" outlineLevel="0" collapsed="false"/>
    <row r="1045812" customFormat="false" ht="12.8" hidden="false" customHeight="true" outlineLevel="0" collapsed="false"/>
    <row r="1045813" customFormat="false" ht="12.8" hidden="false" customHeight="true" outlineLevel="0" collapsed="false"/>
    <row r="1045814" customFormat="false" ht="12.8" hidden="false" customHeight="true" outlineLevel="0" collapsed="false"/>
    <row r="1045815" customFormat="false" ht="12.8" hidden="false" customHeight="true" outlineLevel="0" collapsed="false"/>
    <row r="1045816" customFormat="false" ht="12.8" hidden="false" customHeight="true" outlineLevel="0" collapsed="false"/>
    <row r="1045817" customFormat="false" ht="12.8" hidden="false" customHeight="true" outlineLevel="0" collapsed="false"/>
    <row r="1045818" customFormat="false" ht="12.8" hidden="false" customHeight="true" outlineLevel="0" collapsed="false"/>
    <row r="1045819" customFormat="false" ht="12.8" hidden="false" customHeight="true" outlineLevel="0" collapsed="false"/>
    <row r="1045820" customFormat="false" ht="12.8" hidden="false" customHeight="true" outlineLevel="0" collapsed="false"/>
    <row r="1045821" customFormat="false" ht="12.8" hidden="false" customHeight="true" outlineLevel="0" collapsed="false"/>
    <row r="1045822" customFormat="false" ht="12.8" hidden="false" customHeight="true" outlineLevel="0" collapsed="false"/>
    <row r="1045823" customFormat="false" ht="12.8" hidden="false" customHeight="true" outlineLevel="0" collapsed="false"/>
    <row r="1045824" customFormat="false" ht="12.8" hidden="false" customHeight="true" outlineLevel="0" collapsed="false"/>
    <row r="1045825" customFormat="false" ht="12.8" hidden="false" customHeight="true" outlineLevel="0" collapsed="false"/>
    <row r="1045826" customFormat="false" ht="12.8" hidden="false" customHeight="true" outlineLevel="0" collapsed="false"/>
    <row r="1045827" customFormat="false" ht="12.8" hidden="false" customHeight="true" outlineLevel="0" collapsed="false"/>
    <row r="1045828" customFormat="false" ht="12.8" hidden="false" customHeight="true" outlineLevel="0" collapsed="false"/>
    <row r="1045829" customFormat="false" ht="12.8" hidden="false" customHeight="true" outlineLevel="0" collapsed="false"/>
    <row r="1045830" customFormat="false" ht="12.8" hidden="false" customHeight="true" outlineLevel="0" collapsed="false"/>
    <row r="1045831" customFormat="false" ht="12.8" hidden="false" customHeight="true" outlineLevel="0" collapsed="false"/>
    <row r="1045832" customFormat="false" ht="12.8" hidden="false" customHeight="true" outlineLevel="0" collapsed="false"/>
    <row r="1045833" customFormat="false" ht="12.8" hidden="false" customHeight="true" outlineLevel="0" collapsed="false"/>
    <row r="1045834" customFormat="false" ht="12.8" hidden="false" customHeight="true" outlineLevel="0" collapsed="false"/>
    <row r="1045835" customFormat="false" ht="12.8" hidden="false" customHeight="true" outlineLevel="0" collapsed="false"/>
    <row r="1045836" customFormat="false" ht="12.8" hidden="false" customHeight="true" outlineLevel="0" collapsed="false"/>
    <row r="1045837" customFormat="false" ht="12.8" hidden="false" customHeight="true" outlineLevel="0" collapsed="false"/>
    <row r="1045838" customFormat="false" ht="12.8" hidden="false" customHeight="true" outlineLevel="0" collapsed="false"/>
    <row r="1045839" customFormat="false" ht="12.8" hidden="false" customHeight="true" outlineLevel="0" collapsed="false"/>
    <row r="1045840" customFormat="false" ht="12.8" hidden="false" customHeight="true" outlineLevel="0" collapsed="false"/>
    <row r="1045841" customFormat="false" ht="12.8" hidden="false" customHeight="true" outlineLevel="0" collapsed="false"/>
    <row r="1045842" customFormat="false" ht="12.8" hidden="false" customHeight="true" outlineLevel="0" collapsed="false"/>
    <row r="1045843" customFormat="false" ht="12.8" hidden="false" customHeight="true" outlineLevel="0" collapsed="false"/>
    <row r="1045844" customFormat="false" ht="12.8" hidden="false" customHeight="true" outlineLevel="0" collapsed="false"/>
    <row r="1045845" customFormat="false" ht="12.8" hidden="false" customHeight="true" outlineLevel="0" collapsed="false"/>
    <row r="1045846" customFormat="false" ht="12.8" hidden="false" customHeight="true" outlineLevel="0" collapsed="false"/>
    <row r="1045847" customFormat="false" ht="12.8" hidden="false" customHeight="true" outlineLevel="0" collapsed="false"/>
    <row r="1045848" customFormat="false" ht="12.8" hidden="false" customHeight="true" outlineLevel="0" collapsed="false"/>
    <row r="1045849" customFormat="false" ht="12.8" hidden="false" customHeight="true" outlineLevel="0" collapsed="false"/>
    <row r="1045850" customFormat="false" ht="12.8" hidden="false" customHeight="true" outlineLevel="0" collapsed="false"/>
    <row r="1045851" customFormat="false" ht="12.8" hidden="false" customHeight="true" outlineLevel="0" collapsed="false"/>
    <row r="1045852" customFormat="false" ht="12.8" hidden="false" customHeight="true" outlineLevel="0" collapsed="false"/>
    <row r="1045853" customFormat="false" ht="12.8" hidden="false" customHeight="true" outlineLevel="0" collapsed="false"/>
    <row r="1045854" customFormat="false" ht="12.8" hidden="false" customHeight="true" outlineLevel="0" collapsed="false"/>
    <row r="1045855" customFormat="false" ht="12.8" hidden="false" customHeight="true" outlineLevel="0" collapsed="false"/>
    <row r="1045856" customFormat="false" ht="12.8" hidden="false" customHeight="true" outlineLevel="0" collapsed="false"/>
    <row r="1045857" customFormat="false" ht="12.8" hidden="false" customHeight="true" outlineLevel="0" collapsed="false"/>
    <row r="1045858" customFormat="false" ht="12.8" hidden="false" customHeight="true" outlineLevel="0" collapsed="false"/>
    <row r="1045859" customFormat="false" ht="12.8" hidden="false" customHeight="true" outlineLevel="0" collapsed="false"/>
    <row r="1045860" customFormat="false" ht="12.8" hidden="false" customHeight="true" outlineLevel="0" collapsed="false"/>
    <row r="1045861" customFormat="false" ht="12.8" hidden="false" customHeight="true" outlineLevel="0" collapsed="false"/>
    <row r="1045862" customFormat="false" ht="12.8" hidden="false" customHeight="true" outlineLevel="0" collapsed="false"/>
    <row r="1045863" customFormat="false" ht="12.8" hidden="false" customHeight="true" outlineLevel="0" collapsed="false"/>
    <row r="1045864" customFormat="false" ht="12.8" hidden="false" customHeight="true" outlineLevel="0" collapsed="false"/>
    <row r="1045865" customFormat="false" ht="12.8" hidden="false" customHeight="true" outlineLevel="0" collapsed="false"/>
    <row r="1045866" customFormat="false" ht="12.8" hidden="false" customHeight="true" outlineLevel="0" collapsed="false"/>
    <row r="1045867" customFormat="false" ht="12.8" hidden="false" customHeight="true" outlineLevel="0" collapsed="false"/>
    <row r="1045868" customFormat="false" ht="12.8" hidden="false" customHeight="true" outlineLevel="0" collapsed="false"/>
    <row r="1045869" customFormat="false" ht="12.8" hidden="false" customHeight="true" outlineLevel="0" collapsed="false"/>
    <row r="1045870" customFormat="false" ht="12.8" hidden="false" customHeight="true" outlineLevel="0" collapsed="false"/>
    <row r="1045871" customFormat="false" ht="12.8" hidden="false" customHeight="true" outlineLevel="0" collapsed="false"/>
    <row r="1045872" customFormat="false" ht="12.8" hidden="false" customHeight="true" outlineLevel="0" collapsed="false"/>
    <row r="1045873" customFormat="false" ht="12.8" hidden="false" customHeight="true" outlineLevel="0" collapsed="false"/>
    <row r="1045874" customFormat="false" ht="12.8" hidden="false" customHeight="true" outlineLevel="0" collapsed="false"/>
    <row r="1045875" customFormat="false" ht="12.8" hidden="false" customHeight="true" outlineLevel="0" collapsed="false"/>
    <row r="1045876" customFormat="false" ht="12.8" hidden="false" customHeight="true" outlineLevel="0" collapsed="false"/>
    <row r="1045877" customFormat="false" ht="12.8" hidden="false" customHeight="true" outlineLevel="0" collapsed="false"/>
    <row r="1045878" customFormat="false" ht="12.8" hidden="false" customHeight="true" outlineLevel="0" collapsed="false"/>
    <row r="1045879" customFormat="false" ht="12.8" hidden="false" customHeight="true" outlineLevel="0" collapsed="false"/>
    <row r="1045880" customFormat="false" ht="12.8" hidden="false" customHeight="true" outlineLevel="0" collapsed="false"/>
    <row r="1045881" customFormat="false" ht="12.8" hidden="false" customHeight="true" outlineLevel="0" collapsed="false"/>
    <row r="1045882" customFormat="false" ht="12.8" hidden="false" customHeight="true" outlineLevel="0" collapsed="false"/>
    <row r="1045883" customFormat="false" ht="12.8" hidden="false" customHeight="true" outlineLevel="0" collapsed="false"/>
    <row r="1045884" customFormat="false" ht="12.8" hidden="false" customHeight="true" outlineLevel="0" collapsed="false"/>
    <row r="1045885" customFormat="false" ht="12.8" hidden="false" customHeight="true" outlineLevel="0" collapsed="false"/>
    <row r="1045886" customFormat="false" ht="12.8" hidden="false" customHeight="true" outlineLevel="0" collapsed="false"/>
    <row r="1045887" customFormat="false" ht="12.8" hidden="false" customHeight="true" outlineLevel="0" collapsed="false"/>
    <row r="1045888" customFormat="false" ht="12.8" hidden="false" customHeight="true" outlineLevel="0" collapsed="false"/>
    <row r="1045889" customFormat="false" ht="12.8" hidden="false" customHeight="true" outlineLevel="0" collapsed="false"/>
    <row r="1045890" customFormat="false" ht="12.8" hidden="false" customHeight="true" outlineLevel="0" collapsed="false"/>
    <row r="1045891" customFormat="false" ht="12.8" hidden="false" customHeight="true" outlineLevel="0" collapsed="false"/>
    <row r="1045892" customFormat="false" ht="12.8" hidden="false" customHeight="true" outlineLevel="0" collapsed="false"/>
    <row r="1045893" customFormat="false" ht="12.8" hidden="false" customHeight="true" outlineLevel="0" collapsed="false"/>
    <row r="1045894" customFormat="false" ht="12.8" hidden="false" customHeight="true" outlineLevel="0" collapsed="false"/>
    <row r="1045895" customFormat="false" ht="12.8" hidden="false" customHeight="true" outlineLevel="0" collapsed="false"/>
    <row r="1045896" customFormat="false" ht="12.8" hidden="false" customHeight="true" outlineLevel="0" collapsed="false"/>
    <row r="1045897" customFormat="false" ht="12.8" hidden="false" customHeight="true" outlineLevel="0" collapsed="false"/>
    <row r="1045898" customFormat="false" ht="12.8" hidden="false" customHeight="true" outlineLevel="0" collapsed="false"/>
    <row r="1045899" customFormat="false" ht="12.8" hidden="false" customHeight="true" outlineLevel="0" collapsed="false"/>
    <row r="1045900" customFormat="false" ht="12.8" hidden="false" customHeight="true" outlineLevel="0" collapsed="false"/>
    <row r="1045901" customFormat="false" ht="12.8" hidden="false" customHeight="true" outlineLevel="0" collapsed="false"/>
    <row r="1045902" customFormat="false" ht="12.8" hidden="false" customHeight="true" outlineLevel="0" collapsed="false"/>
    <row r="1045903" customFormat="false" ht="12.8" hidden="false" customHeight="true" outlineLevel="0" collapsed="false"/>
    <row r="1045904" customFormat="false" ht="12.8" hidden="false" customHeight="true" outlineLevel="0" collapsed="false"/>
    <row r="1045905" customFormat="false" ht="12.8" hidden="false" customHeight="true" outlineLevel="0" collapsed="false"/>
    <row r="1045906" customFormat="false" ht="12.8" hidden="false" customHeight="true" outlineLevel="0" collapsed="false"/>
    <row r="1045907" customFormat="false" ht="12.8" hidden="false" customHeight="true" outlineLevel="0" collapsed="false"/>
    <row r="1045908" customFormat="false" ht="12.8" hidden="false" customHeight="true" outlineLevel="0" collapsed="false"/>
    <row r="1045909" customFormat="false" ht="12.8" hidden="false" customHeight="true" outlineLevel="0" collapsed="false"/>
    <row r="1045910" customFormat="false" ht="12.8" hidden="false" customHeight="true" outlineLevel="0" collapsed="false"/>
    <row r="1045911" customFormat="false" ht="12.8" hidden="false" customHeight="true" outlineLevel="0" collapsed="false"/>
    <row r="1045912" customFormat="false" ht="12.8" hidden="false" customHeight="true" outlineLevel="0" collapsed="false"/>
    <row r="1045913" customFormat="false" ht="12.8" hidden="false" customHeight="true" outlineLevel="0" collapsed="false"/>
    <row r="1045914" customFormat="false" ht="12.8" hidden="false" customHeight="true" outlineLevel="0" collapsed="false"/>
    <row r="1045915" customFormat="false" ht="12.8" hidden="false" customHeight="true" outlineLevel="0" collapsed="false"/>
    <row r="1045916" customFormat="false" ht="12.8" hidden="false" customHeight="true" outlineLevel="0" collapsed="false"/>
    <row r="1045917" customFormat="false" ht="12.8" hidden="false" customHeight="true" outlineLevel="0" collapsed="false"/>
    <row r="1045918" customFormat="false" ht="12.8" hidden="false" customHeight="true" outlineLevel="0" collapsed="false"/>
    <row r="1045919" customFormat="false" ht="12.8" hidden="false" customHeight="true" outlineLevel="0" collapsed="false"/>
    <row r="1045920" customFormat="false" ht="12.8" hidden="false" customHeight="true" outlineLevel="0" collapsed="false"/>
    <row r="1045921" customFormat="false" ht="12.8" hidden="false" customHeight="true" outlineLevel="0" collapsed="false"/>
    <row r="1045922" customFormat="false" ht="12.8" hidden="false" customHeight="true" outlineLevel="0" collapsed="false"/>
    <row r="1045923" customFormat="false" ht="12.8" hidden="false" customHeight="true" outlineLevel="0" collapsed="false"/>
    <row r="1045924" customFormat="false" ht="12.8" hidden="false" customHeight="true" outlineLevel="0" collapsed="false"/>
    <row r="1045925" customFormat="false" ht="12.8" hidden="false" customHeight="true" outlineLevel="0" collapsed="false"/>
    <row r="1045926" customFormat="false" ht="12.8" hidden="false" customHeight="true" outlineLevel="0" collapsed="false"/>
    <row r="1045927" customFormat="false" ht="12.8" hidden="false" customHeight="true" outlineLevel="0" collapsed="false"/>
    <row r="1045928" customFormat="false" ht="12.8" hidden="false" customHeight="true" outlineLevel="0" collapsed="false"/>
    <row r="1045929" customFormat="false" ht="12.8" hidden="false" customHeight="true" outlineLevel="0" collapsed="false"/>
    <row r="1045930" customFormat="false" ht="12.8" hidden="false" customHeight="true" outlineLevel="0" collapsed="false"/>
    <row r="1045931" customFormat="false" ht="12.8" hidden="false" customHeight="true" outlineLevel="0" collapsed="false"/>
    <row r="1045932" customFormat="false" ht="12.8" hidden="false" customHeight="true" outlineLevel="0" collapsed="false"/>
    <row r="1045933" customFormat="false" ht="12.8" hidden="false" customHeight="true" outlineLevel="0" collapsed="false"/>
    <row r="1045934" customFormat="false" ht="12.8" hidden="false" customHeight="true" outlineLevel="0" collapsed="false"/>
    <row r="1045935" customFormat="false" ht="12.8" hidden="false" customHeight="true" outlineLevel="0" collapsed="false"/>
    <row r="1045936" customFormat="false" ht="12.8" hidden="false" customHeight="true" outlineLevel="0" collapsed="false"/>
    <row r="1045937" customFormat="false" ht="12.8" hidden="false" customHeight="true" outlineLevel="0" collapsed="false"/>
    <row r="1045938" customFormat="false" ht="12.8" hidden="false" customHeight="true" outlineLevel="0" collapsed="false"/>
    <row r="1045939" customFormat="false" ht="12.8" hidden="false" customHeight="true" outlineLevel="0" collapsed="false"/>
    <row r="1045940" customFormat="false" ht="12.8" hidden="false" customHeight="true" outlineLevel="0" collapsed="false"/>
    <row r="1045941" customFormat="false" ht="12.8" hidden="false" customHeight="true" outlineLevel="0" collapsed="false"/>
    <row r="1045942" customFormat="false" ht="12.8" hidden="false" customHeight="true" outlineLevel="0" collapsed="false"/>
    <row r="1045943" customFormat="false" ht="12.8" hidden="false" customHeight="true" outlineLevel="0" collapsed="false"/>
    <row r="1045944" customFormat="false" ht="12.8" hidden="false" customHeight="true" outlineLevel="0" collapsed="false"/>
    <row r="1045945" customFormat="false" ht="12.8" hidden="false" customHeight="true" outlineLevel="0" collapsed="false"/>
    <row r="1045946" customFormat="false" ht="12.8" hidden="false" customHeight="true" outlineLevel="0" collapsed="false"/>
    <row r="1045947" customFormat="false" ht="12.8" hidden="false" customHeight="true" outlineLevel="0" collapsed="false"/>
    <row r="1045948" customFormat="false" ht="12.8" hidden="false" customHeight="true" outlineLevel="0" collapsed="false"/>
    <row r="1045949" customFormat="false" ht="12.8" hidden="false" customHeight="true" outlineLevel="0" collapsed="false"/>
    <row r="1045950" customFormat="false" ht="12.8" hidden="false" customHeight="true" outlineLevel="0" collapsed="false"/>
    <row r="1045951" customFormat="false" ht="12.8" hidden="false" customHeight="true" outlineLevel="0" collapsed="false"/>
    <row r="1045952" customFormat="false" ht="12.8" hidden="false" customHeight="true" outlineLevel="0" collapsed="false"/>
    <row r="1045953" customFormat="false" ht="12.8" hidden="false" customHeight="true" outlineLevel="0" collapsed="false"/>
    <row r="1045954" customFormat="false" ht="12.8" hidden="false" customHeight="true" outlineLevel="0" collapsed="false"/>
    <row r="1045955" customFormat="false" ht="12.8" hidden="false" customHeight="true" outlineLevel="0" collapsed="false"/>
    <row r="1045956" customFormat="false" ht="12.8" hidden="false" customHeight="true" outlineLevel="0" collapsed="false"/>
    <row r="1045957" customFormat="false" ht="12.8" hidden="false" customHeight="true" outlineLevel="0" collapsed="false"/>
    <row r="1045958" customFormat="false" ht="12.8" hidden="false" customHeight="true" outlineLevel="0" collapsed="false"/>
    <row r="1045959" customFormat="false" ht="12.8" hidden="false" customHeight="true" outlineLevel="0" collapsed="false"/>
    <row r="1045960" customFormat="false" ht="12.8" hidden="false" customHeight="true" outlineLevel="0" collapsed="false"/>
    <row r="1045961" customFormat="false" ht="12.8" hidden="false" customHeight="true" outlineLevel="0" collapsed="false"/>
    <row r="1045962" customFormat="false" ht="12.8" hidden="false" customHeight="true" outlineLevel="0" collapsed="false"/>
    <row r="1045963" customFormat="false" ht="12.8" hidden="false" customHeight="true" outlineLevel="0" collapsed="false"/>
    <row r="1045964" customFormat="false" ht="12.8" hidden="false" customHeight="true" outlineLevel="0" collapsed="false"/>
    <row r="1045965" customFormat="false" ht="12.8" hidden="false" customHeight="true" outlineLevel="0" collapsed="false"/>
    <row r="1045966" customFormat="false" ht="12.8" hidden="false" customHeight="true" outlineLevel="0" collapsed="false"/>
    <row r="1045967" customFormat="false" ht="12.8" hidden="false" customHeight="true" outlineLevel="0" collapsed="false"/>
    <row r="1045968" customFormat="false" ht="12.8" hidden="false" customHeight="true" outlineLevel="0" collapsed="false"/>
    <row r="1045969" customFormat="false" ht="12.8" hidden="false" customHeight="true" outlineLevel="0" collapsed="false"/>
    <row r="1045970" customFormat="false" ht="12.8" hidden="false" customHeight="true" outlineLevel="0" collapsed="false"/>
    <row r="1045971" customFormat="false" ht="12.8" hidden="false" customHeight="true" outlineLevel="0" collapsed="false"/>
    <row r="1045972" customFormat="false" ht="12.8" hidden="false" customHeight="true" outlineLevel="0" collapsed="false"/>
    <row r="1045973" customFormat="false" ht="12.8" hidden="false" customHeight="true" outlineLevel="0" collapsed="false"/>
    <row r="1045974" customFormat="false" ht="12.8" hidden="false" customHeight="true" outlineLevel="0" collapsed="false"/>
    <row r="1045975" customFormat="false" ht="12.8" hidden="false" customHeight="true" outlineLevel="0" collapsed="false"/>
    <row r="1045976" customFormat="false" ht="12.8" hidden="false" customHeight="true" outlineLevel="0" collapsed="false"/>
    <row r="1045977" customFormat="false" ht="12.8" hidden="false" customHeight="true" outlineLevel="0" collapsed="false"/>
    <row r="1045978" customFormat="false" ht="12.8" hidden="false" customHeight="true" outlineLevel="0" collapsed="false"/>
    <row r="1045979" customFormat="false" ht="12.8" hidden="false" customHeight="true" outlineLevel="0" collapsed="false"/>
    <row r="1045980" customFormat="false" ht="12.8" hidden="false" customHeight="true" outlineLevel="0" collapsed="false"/>
    <row r="1045981" customFormat="false" ht="12.8" hidden="false" customHeight="true" outlineLevel="0" collapsed="false"/>
    <row r="1045982" customFormat="false" ht="12.8" hidden="false" customHeight="true" outlineLevel="0" collapsed="false"/>
    <row r="1045983" customFormat="false" ht="12.8" hidden="false" customHeight="true" outlineLevel="0" collapsed="false"/>
    <row r="1045984" customFormat="false" ht="12.8" hidden="false" customHeight="true" outlineLevel="0" collapsed="false"/>
    <row r="1045985" customFormat="false" ht="12.8" hidden="false" customHeight="true" outlineLevel="0" collapsed="false"/>
    <row r="1045986" customFormat="false" ht="12.8" hidden="false" customHeight="true" outlineLevel="0" collapsed="false"/>
    <row r="1045987" customFormat="false" ht="12.8" hidden="false" customHeight="true" outlineLevel="0" collapsed="false"/>
    <row r="1045988" customFormat="false" ht="12.8" hidden="false" customHeight="true" outlineLevel="0" collapsed="false"/>
    <row r="1045989" customFormat="false" ht="12.8" hidden="false" customHeight="true" outlineLevel="0" collapsed="false"/>
    <row r="1045990" customFormat="false" ht="12.8" hidden="false" customHeight="true" outlineLevel="0" collapsed="false"/>
    <row r="1045991" customFormat="false" ht="12.8" hidden="false" customHeight="true" outlineLevel="0" collapsed="false"/>
    <row r="1045992" customFormat="false" ht="12.8" hidden="false" customHeight="true" outlineLevel="0" collapsed="false"/>
    <row r="1045993" customFormat="false" ht="12.8" hidden="false" customHeight="true" outlineLevel="0" collapsed="false"/>
    <row r="1045994" customFormat="false" ht="12.8" hidden="false" customHeight="true" outlineLevel="0" collapsed="false"/>
    <row r="1045995" customFormat="false" ht="12.8" hidden="false" customHeight="true" outlineLevel="0" collapsed="false"/>
    <row r="1045996" customFormat="false" ht="12.8" hidden="false" customHeight="true" outlineLevel="0" collapsed="false"/>
    <row r="1045997" customFormat="false" ht="12.8" hidden="false" customHeight="true" outlineLevel="0" collapsed="false"/>
    <row r="1045998" customFormat="false" ht="12.8" hidden="false" customHeight="true" outlineLevel="0" collapsed="false"/>
    <row r="1045999" customFormat="false" ht="12.8" hidden="false" customHeight="true" outlineLevel="0" collapsed="false"/>
    <row r="1046000" customFormat="false" ht="12.8" hidden="false" customHeight="true" outlineLevel="0" collapsed="false"/>
    <row r="1046001" customFormat="false" ht="12.8" hidden="false" customHeight="true" outlineLevel="0" collapsed="false"/>
    <row r="1046002" customFormat="false" ht="12.8" hidden="false" customHeight="true" outlineLevel="0" collapsed="false"/>
    <row r="1046003" customFormat="false" ht="12.8" hidden="false" customHeight="true" outlineLevel="0" collapsed="false"/>
    <row r="1046004" customFormat="false" ht="12.8" hidden="false" customHeight="true" outlineLevel="0" collapsed="false"/>
    <row r="1046005" customFormat="false" ht="12.8" hidden="false" customHeight="true" outlineLevel="0" collapsed="false"/>
    <row r="1046006" customFormat="false" ht="12.8" hidden="false" customHeight="true" outlineLevel="0" collapsed="false"/>
    <row r="1046007" customFormat="false" ht="12.8" hidden="false" customHeight="true" outlineLevel="0" collapsed="false"/>
    <row r="1046008" customFormat="false" ht="12.8" hidden="false" customHeight="true" outlineLevel="0" collapsed="false"/>
    <row r="1046009" customFormat="false" ht="12.8" hidden="false" customHeight="true" outlineLevel="0" collapsed="false"/>
    <row r="1046010" customFormat="false" ht="12.8" hidden="false" customHeight="true" outlineLevel="0" collapsed="false"/>
    <row r="1046011" customFormat="false" ht="12.8" hidden="false" customHeight="true" outlineLevel="0" collapsed="false"/>
    <row r="1046012" customFormat="false" ht="12.8" hidden="false" customHeight="true" outlineLevel="0" collapsed="false"/>
    <row r="1046013" customFormat="false" ht="12.8" hidden="false" customHeight="true" outlineLevel="0" collapsed="false"/>
    <row r="1046014" customFormat="false" ht="12.8" hidden="false" customHeight="true" outlineLevel="0" collapsed="false"/>
    <row r="1046015" customFormat="false" ht="12.8" hidden="false" customHeight="true" outlineLevel="0" collapsed="false"/>
    <row r="1046016" customFormat="false" ht="12.8" hidden="false" customHeight="true" outlineLevel="0" collapsed="false"/>
    <row r="1046017" customFormat="false" ht="12.8" hidden="false" customHeight="true" outlineLevel="0" collapsed="false"/>
    <row r="1046018" customFormat="false" ht="12.8" hidden="false" customHeight="true" outlineLevel="0" collapsed="false"/>
    <row r="1046019" customFormat="false" ht="12.8" hidden="false" customHeight="true" outlineLevel="0" collapsed="false"/>
    <row r="1046020" customFormat="false" ht="12.8" hidden="false" customHeight="true" outlineLevel="0" collapsed="false"/>
    <row r="1046021" customFormat="false" ht="12.8" hidden="false" customHeight="true" outlineLevel="0" collapsed="false"/>
    <row r="1046022" customFormat="false" ht="12.8" hidden="false" customHeight="true" outlineLevel="0" collapsed="false"/>
    <row r="1046023" customFormat="false" ht="12.8" hidden="false" customHeight="true" outlineLevel="0" collapsed="false"/>
    <row r="1046024" customFormat="false" ht="12.8" hidden="false" customHeight="true" outlineLevel="0" collapsed="false"/>
    <row r="1046025" customFormat="false" ht="12.8" hidden="false" customHeight="true" outlineLevel="0" collapsed="false"/>
    <row r="1046026" customFormat="false" ht="12.8" hidden="false" customHeight="true" outlineLevel="0" collapsed="false"/>
    <row r="1046027" customFormat="false" ht="12.8" hidden="false" customHeight="true" outlineLevel="0" collapsed="false"/>
    <row r="1046028" customFormat="false" ht="12.8" hidden="false" customHeight="true" outlineLevel="0" collapsed="false"/>
    <row r="1046029" customFormat="false" ht="12.8" hidden="false" customHeight="true" outlineLevel="0" collapsed="false"/>
    <row r="1046030" customFormat="false" ht="12.8" hidden="false" customHeight="true" outlineLevel="0" collapsed="false"/>
    <row r="1046031" customFormat="false" ht="12.8" hidden="false" customHeight="true" outlineLevel="0" collapsed="false"/>
    <row r="1046032" customFormat="false" ht="12.8" hidden="false" customHeight="true" outlineLevel="0" collapsed="false"/>
    <row r="1046033" customFormat="false" ht="12.8" hidden="false" customHeight="true" outlineLevel="0" collapsed="false"/>
    <row r="1046034" customFormat="false" ht="12.8" hidden="false" customHeight="true" outlineLevel="0" collapsed="false"/>
    <row r="1046035" customFormat="false" ht="12.8" hidden="false" customHeight="true" outlineLevel="0" collapsed="false"/>
    <row r="1046036" customFormat="false" ht="12.8" hidden="false" customHeight="true" outlineLevel="0" collapsed="false"/>
    <row r="1046037" customFormat="false" ht="12.8" hidden="false" customHeight="true" outlineLevel="0" collapsed="false"/>
    <row r="1046038" customFormat="false" ht="12.8" hidden="false" customHeight="true" outlineLevel="0" collapsed="false"/>
    <row r="1046039" customFormat="false" ht="12.8" hidden="false" customHeight="true" outlineLevel="0" collapsed="false"/>
    <row r="1046040" customFormat="false" ht="12.8" hidden="false" customHeight="true" outlineLevel="0" collapsed="false"/>
    <row r="1046041" customFormat="false" ht="12.8" hidden="false" customHeight="true" outlineLevel="0" collapsed="false"/>
    <row r="1046042" customFormat="false" ht="12.8" hidden="false" customHeight="true" outlineLevel="0" collapsed="false"/>
    <row r="1046043" customFormat="false" ht="12.8" hidden="false" customHeight="true" outlineLevel="0" collapsed="false"/>
    <row r="1046044" customFormat="false" ht="12.8" hidden="false" customHeight="true" outlineLevel="0" collapsed="false"/>
    <row r="1046045" customFormat="false" ht="12.8" hidden="false" customHeight="true" outlineLevel="0" collapsed="false"/>
    <row r="1046046" customFormat="false" ht="12.8" hidden="false" customHeight="true" outlineLevel="0" collapsed="false"/>
    <row r="1046047" customFormat="false" ht="12.8" hidden="false" customHeight="true" outlineLevel="0" collapsed="false"/>
    <row r="1046048" customFormat="false" ht="12.8" hidden="false" customHeight="true" outlineLevel="0" collapsed="false"/>
    <row r="1046049" customFormat="false" ht="12.8" hidden="false" customHeight="true" outlineLevel="0" collapsed="false"/>
    <row r="1046050" customFormat="false" ht="12.8" hidden="false" customHeight="true" outlineLevel="0" collapsed="false"/>
    <row r="1046051" customFormat="false" ht="12.8" hidden="false" customHeight="true" outlineLevel="0" collapsed="false"/>
    <row r="1046052" customFormat="false" ht="12.8" hidden="false" customHeight="true" outlineLevel="0" collapsed="false"/>
    <row r="1046053" customFormat="false" ht="12.8" hidden="false" customHeight="true" outlineLevel="0" collapsed="false"/>
    <row r="1046054" customFormat="false" ht="12.8" hidden="false" customHeight="true" outlineLevel="0" collapsed="false"/>
    <row r="1046055" customFormat="false" ht="12.8" hidden="false" customHeight="true" outlineLevel="0" collapsed="false"/>
    <row r="1046056" customFormat="false" ht="12.8" hidden="false" customHeight="true" outlineLevel="0" collapsed="false"/>
    <row r="1046057" customFormat="false" ht="12.8" hidden="false" customHeight="true" outlineLevel="0" collapsed="false"/>
    <row r="1046058" customFormat="false" ht="12.8" hidden="false" customHeight="true" outlineLevel="0" collapsed="false"/>
    <row r="1046059" customFormat="false" ht="12.8" hidden="false" customHeight="true" outlineLevel="0" collapsed="false"/>
    <row r="1046060" customFormat="false" ht="12.8" hidden="false" customHeight="true" outlineLevel="0" collapsed="false"/>
    <row r="1046061" customFormat="false" ht="12.8" hidden="false" customHeight="true" outlineLevel="0" collapsed="false"/>
    <row r="1046062" customFormat="false" ht="12.8" hidden="false" customHeight="true" outlineLevel="0" collapsed="false"/>
    <row r="1046063" customFormat="false" ht="12.8" hidden="false" customHeight="true" outlineLevel="0" collapsed="false"/>
    <row r="1046064" customFormat="false" ht="12.8" hidden="false" customHeight="true" outlineLevel="0" collapsed="false"/>
    <row r="1046065" customFormat="false" ht="12.8" hidden="false" customHeight="true" outlineLevel="0" collapsed="false"/>
    <row r="1046066" customFormat="false" ht="12.8" hidden="false" customHeight="true" outlineLevel="0" collapsed="false"/>
    <row r="1046067" customFormat="false" ht="12.8" hidden="false" customHeight="true" outlineLevel="0" collapsed="false"/>
    <row r="1046068" customFormat="false" ht="12.8" hidden="false" customHeight="true" outlineLevel="0" collapsed="false"/>
    <row r="1046069" customFormat="false" ht="12.8" hidden="false" customHeight="true" outlineLevel="0" collapsed="false"/>
    <row r="1046070" customFormat="false" ht="12.8" hidden="false" customHeight="true" outlineLevel="0" collapsed="false"/>
    <row r="1046071" customFormat="false" ht="12.8" hidden="false" customHeight="true" outlineLevel="0" collapsed="false"/>
    <row r="1046072" customFormat="false" ht="12.8" hidden="false" customHeight="true" outlineLevel="0" collapsed="false"/>
    <row r="1046073" customFormat="false" ht="12.8" hidden="false" customHeight="true" outlineLevel="0" collapsed="false"/>
    <row r="1046074" customFormat="false" ht="12.8" hidden="false" customHeight="true" outlineLevel="0" collapsed="false"/>
    <row r="1046075" customFormat="false" ht="12.8" hidden="false" customHeight="true" outlineLevel="0" collapsed="false"/>
    <row r="1046076" customFormat="false" ht="12.8" hidden="false" customHeight="true" outlineLevel="0" collapsed="false"/>
    <row r="1046077" customFormat="false" ht="12.8" hidden="false" customHeight="true" outlineLevel="0" collapsed="false"/>
    <row r="1046078" customFormat="false" ht="12.8" hidden="false" customHeight="true" outlineLevel="0" collapsed="false"/>
    <row r="1046079" customFormat="false" ht="12.8" hidden="false" customHeight="true" outlineLevel="0" collapsed="false"/>
    <row r="1046080" customFormat="false" ht="12.8" hidden="false" customHeight="true" outlineLevel="0" collapsed="false"/>
    <row r="1046081" customFormat="false" ht="12.8" hidden="false" customHeight="true" outlineLevel="0" collapsed="false"/>
    <row r="1046082" customFormat="false" ht="12.8" hidden="false" customHeight="true" outlineLevel="0" collapsed="false"/>
    <row r="1046083" customFormat="false" ht="12.8" hidden="false" customHeight="true" outlineLevel="0" collapsed="false"/>
    <row r="1046084" customFormat="false" ht="12.8" hidden="false" customHeight="true" outlineLevel="0" collapsed="false"/>
    <row r="1046085" customFormat="false" ht="12.8" hidden="false" customHeight="true" outlineLevel="0" collapsed="false"/>
    <row r="1046086" customFormat="false" ht="12.8" hidden="false" customHeight="true" outlineLevel="0" collapsed="false"/>
    <row r="1046087" customFormat="false" ht="12.8" hidden="false" customHeight="true" outlineLevel="0" collapsed="false"/>
    <row r="1046088" customFormat="false" ht="12.8" hidden="false" customHeight="true" outlineLevel="0" collapsed="false"/>
    <row r="1046089" customFormat="false" ht="12.8" hidden="false" customHeight="true" outlineLevel="0" collapsed="false"/>
    <row r="1046090" customFormat="false" ht="12.8" hidden="false" customHeight="true" outlineLevel="0" collapsed="false"/>
    <row r="1046091" customFormat="false" ht="12.8" hidden="false" customHeight="true" outlineLevel="0" collapsed="false"/>
    <row r="1046092" customFormat="false" ht="12.8" hidden="false" customHeight="true" outlineLevel="0" collapsed="false"/>
    <row r="1046093" customFormat="false" ht="12.8" hidden="false" customHeight="true" outlineLevel="0" collapsed="false"/>
    <row r="1046094" customFormat="false" ht="12.8" hidden="false" customHeight="true" outlineLevel="0" collapsed="false"/>
    <row r="1046095" customFormat="false" ht="12.8" hidden="false" customHeight="true" outlineLevel="0" collapsed="false"/>
    <row r="1046096" customFormat="false" ht="12.8" hidden="false" customHeight="true" outlineLevel="0" collapsed="false"/>
    <row r="1046097" customFormat="false" ht="12.8" hidden="false" customHeight="true" outlineLevel="0" collapsed="false"/>
    <row r="1046098" customFormat="false" ht="12.8" hidden="false" customHeight="true" outlineLevel="0" collapsed="false"/>
    <row r="1046099" customFormat="false" ht="12.8" hidden="false" customHeight="true" outlineLevel="0" collapsed="false"/>
    <row r="1046100" customFormat="false" ht="12.8" hidden="false" customHeight="true" outlineLevel="0" collapsed="false"/>
    <row r="1046101" customFormat="false" ht="12.8" hidden="false" customHeight="true" outlineLevel="0" collapsed="false"/>
    <row r="1046102" customFormat="false" ht="12.8" hidden="false" customHeight="true" outlineLevel="0" collapsed="false"/>
    <row r="1046103" customFormat="false" ht="12.8" hidden="false" customHeight="true" outlineLevel="0" collapsed="false"/>
    <row r="1046104" customFormat="false" ht="12.8" hidden="false" customHeight="true" outlineLevel="0" collapsed="false"/>
    <row r="1046105" customFormat="false" ht="12.8" hidden="false" customHeight="true" outlineLevel="0" collapsed="false"/>
    <row r="1046106" customFormat="false" ht="12.8" hidden="false" customHeight="true" outlineLevel="0" collapsed="false"/>
    <row r="1046107" customFormat="false" ht="12.8" hidden="false" customHeight="true" outlineLevel="0" collapsed="false"/>
    <row r="1046108" customFormat="false" ht="12.8" hidden="false" customHeight="true" outlineLevel="0" collapsed="false"/>
    <row r="1046109" customFormat="false" ht="12.8" hidden="false" customHeight="true" outlineLevel="0" collapsed="false"/>
    <row r="1046110" customFormat="false" ht="12.8" hidden="false" customHeight="true" outlineLevel="0" collapsed="false"/>
    <row r="1046111" customFormat="false" ht="12.8" hidden="false" customHeight="true" outlineLevel="0" collapsed="false"/>
    <row r="1046112" customFormat="false" ht="12.8" hidden="false" customHeight="true" outlineLevel="0" collapsed="false"/>
    <row r="1046113" customFormat="false" ht="12.8" hidden="false" customHeight="true" outlineLevel="0" collapsed="false"/>
    <row r="1046114" customFormat="false" ht="12.8" hidden="false" customHeight="true" outlineLevel="0" collapsed="false"/>
    <row r="1046115" customFormat="false" ht="12.8" hidden="false" customHeight="true" outlineLevel="0" collapsed="false"/>
    <row r="1046116" customFormat="false" ht="12.8" hidden="false" customHeight="true" outlineLevel="0" collapsed="false"/>
    <row r="1046117" customFormat="false" ht="12.8" hidden="false" customHeight="true" outlineLevel="0" collapsed="false"/>
    <row r="1046118" customFormat="false" ht="12.8" hidden="false" customHeight="true" outlineLevel="0" collapsed="false"/>
    <row r="1046119" customFormat="false" ht="12.8" hidden="false" customHeight="true" outlineLevel="0" collapsed="false"/>
    <row r="1046120" customFormat="false" ht="12.8" hidden="false" customHeight="true" outlineLevel="0" collapsed="false"/>
    <row r="1046121" customFormat="false" ht="12.8" hidden="false" customHeight="true" outlineLevel="0" collapsed="false"/>
    <row r="1046122" customFormat="false" ht="12.8" hidden="false" customHeight="true" outlineLevel="0" collapsed="false"/>
    <row r="1046123" customFormat="false" ht="12.8" hidden="false" customHeight="true" outlineLevel="0" collapsed="false"/>
    <row r="1046124" customFormat="false" ht="12.8" hidden="false" customHeight="true" outlineLevel="0" collapsed="false"/>
    <row r="1046125" customFormat="false" ht="12.8" hidden="false" customHeight="true" outlineLevel="0" collapsed="false"/>
    <row r="1046126" customFormat="false" ht="12.8" hidden="false" customHeight="true" outlineLevel="0" collapsed="false"/>
    <row r="1046127" customFormat="false" ht="12.8" hidden="false" customHeight="true" outlineLevel="0" collapsed="false"/>
    <row r="1046128" customFormat="false" ht="12.8" hidden="false" customHeight="true" outlineLevel="0" collapsed="false"/>
    <row r="1046129" customFormat="false" ht="12.8" hidden="false" customHeight="true" outlineLevel="0" collapsed="false"/>
    <row r="1046130" customFormat="false" ht="12.8" hidden="false" customHeight="true" outlineLevel="0" collapsed="false"/>
    <row r="1046131" customFormat="false" ht="12.8" hidden="false" customHeight="true" outlineLevel="0" collapsed="false"/>
    <row r="1046132" customFormat="false" ht="12.8" hidden="false" customHeight="true" outlineLevel="0" collapsed="false"/>
    <row r="1046133" customFormat="false" ht="12.8" hidden="false" customHeight="true" outlineLevel="0" collapsed="false"/>
    <row r="1046134" customFormat="false" ht="12.8" hidden="false" customHeight="true" outlineLevel="0" collapsed="false"/>
    <row r="1046135" customFormat="false" ht="12.8" hidden="false" customHeight="true" outlineLevel="0" collapsed="false"/>
    <row r="1046136" customFormat="false" ht="12.8" hidden="false" customHeight="true" outlineLevel="0" collapsed="false"/>
    <row r="1046137" customFormat="false" ht="12.8" hidden="false" customHeight="true" outlineLevel="0" collapsed="false"/>
    <row r="1046138" customFormat="false" ht="12.8" hidden="false" customHeight="true" outlineLevel="0" collapsed="false"/>
    <row r="1046139" customFormat="false" ht="12.8" hidden="false" customHeight="true" outlineLevel="0" collapsed="false"/>
    <row r="1046140" customFormat="false" ht="12.8" hidden="false" customHeight="true" outlineLevel="0" collapsed="false"/>
    <row r="1046141" customFormat="false" ht="12.8" hidden="false" customHeight="true" outlineLevel="0" collapsed="false"/>
    <row r="1046142" customFormat="false" ht="12.8" hidden="false" customHeight="true" outlineLevel="0" collapsed="false"/>
    <row r="1046143" customFormat="false" ht="12.8" hidden="false" customHeight="true" outlineLevel="0" collapsed="false"/>
    <row r="1046144" customFormat="false" ht="12.8" hidden="false" customHeight="true" outlineLevel="0" collapsed="false"/>
    <row r="1046145" customFormat="false" ht="12.8" hidden="false" customHeight="true" outlineLevel="0" collapsed="false"/>
    <row r="1046146" customFormat="false" ht="12.8" hidden="false" customHeight="true" outlineLevel="0" collapsed="false"/>
    <row r="1046147" customFormat="false" ht="12.8" hidden="false" customHeight="true" outlineLevel="0" collapsed="false"/>
    <row r="1046148" customFormat="false" ht="12.8" hidden="false" customHeight="true" outlineLevel="0" collapsed="false"/>
    <row r="1046149" customFormat="false" ht="12.8" hidden="false" customHeight="true" outlineLevel="0" collapsed="false"/>
    <row r="1046150" customFormat="false" ht="12.8" hidden="false" customHeight="true" outlineLevel="0" collapsed="false"/>
    <row r="1046151" customFormat="false" ht="12.8" hidden="false" customHeight="true" outlineLevel="0" collapsed="false"/>
    <row r="1046152" customFormat="false" ht="12.8" hidden="false" customHeight="true" outlineLevel="0" collapsed="false"/>
    <row r="1046153" customFormat="false" ht="12.8" hidden="false" customHeight="true" outlineLevel="0" collapsed="false"/>
    <row r="1046154" customFormat="false" ht="12.8" hidden="false" customHeight="true" outlineLevel="0" collapsed="false"/>
    <row r="1046155" customFormat="false" ht="12.8" hidden="false" customHeight="true" outlineLevel="0" collapsed="false"/>
    <row r="1046156" customFormat="false" ht="12.8" hidden="false" customHeight="true" outlineLevel="0" collapsed="false"/>
    <row r="1046157" customFormat="false" ht="12.8" hidden="false" customHeight="true" outlineLevel="0" collapsed="false"/>
    <row r="1046158" customFormat="false" ht="12.8" hidden="false" customHeight="true" outlineLevel="0" collapsed="false"/>
    <row r="1046159" customFormat="false" ht="12.8" hidden="false" customHeight="true" outlineLevel="0" collapsed="false"/>
    <row r="1046160" customFormat="false" ht="12.8" hidden="false" customHeight="true" outlineLevel="0" collapsed="false"/>
    <row r="1046161" customFormat="false" ht="12.8" hidden="false" customHeight="true" outlineLevel="0" collapsed="false"/>
    <row r="1046162" customFormat="false" ht="12.8" hidden="false" customHeight="true" outlineLevel="0" collapsed="false"/>
    <row r="1046163" customFormat="false" ht="12.8" hidden="false" customHeight="true" outlineLevel="0" collapsed="false"/>
    <row r="1046164" customFormat="false" ht="12.8" hidden="false" customHeight="true" outlineLevel="0" collapsed="false"/>
    <row r="1046165" customFormat="false" ht="12.8" hidden="false" customHeight="true" outlineLevel="0" collapsed="false"/>
    <row r="1046166" customFormat="false" ht="12.8" hidden="false" customHeight="true" outlineLevel="0" collapsed="false"/>
    <row r="1046167" customFormat="false" ht="12.8" hidden="false" customHeight="true" outlineLevel="0" collapsed="false"/>
    <row r="1046168" customFormat="false" ht="12.8" hidden="false" customHeight="true" outlineLevel="0" collapsed="false"/>
    <row r="1046169" customFormat="false" ht="12.8" hidden="false" customHeight="true" outlineLevel="0" collapsed="false"/>
    <row r="1046170" customFormat="false" ht="12.8" hidden="false" customHeight="true" outlineLevel="0" collapsed="false"/>
    <row r="1046171" customFormat="false" ht="12.8" hidden="false" customHeight="true" outlineLevel="0" collapsed="false"/>
    <row r="1046172" customFormat="false" ht="12.8" hidden="false" customHeight="true" outlineLevel="0" collapsed="false"/>
    <row r="1046173" customFormat="false" ht="12.8" hidden="false" customHeight="true" outlineLevel="0" collapsed="false"/>
    <row r="1046174" customFormat="false" ht="12.8" hidden="false" customHeight="true" outlineLevel="0" collapsed="false"/>
    <row r="1046175" customFormat="false" ht="12.8" hidden="false" customHeight="true" outlineLevel="0" collapsed="false"/>
    <row r="1046176" customFormat="false" ht="12.8" hidden="false" customHeight="true" outlineLevel="0" collapsed="false"/>
    <row r="1046177" customFormat="false" ht="12.8" hidden="false" customHeight="true" outlineLevel="0" collapsed="false"/>
    <row r="1046178" customFormat="false" ht="12.8" hidden="false" customHeight="true" outlineLevel="0" collapsed="false"/>
    <row r="1046179" customFormat="false" ht="12.8" hidden="false" customHeight="true" outlineLevel="0" collapsed="false"/>
    <row r="1046180" customFormat="false" ht="12.8" hidden="false" customHeight="true" outlineLevel="0" collapsed="false"/>
    <row r="1046181" customFormat="false" ht="12.8" hidden="false" customHeight="true" outlineLevel="0" collapsed="false"/>
    <row r="1046182" customFormat="false" ht="12.8" hidden="false" customHeight="true" outlineLevel="0" collapsed="false"/>
    <row r="1046183" customFormat="false" ht="12.8" hidden="false" customHeight="true" outlineLevel="0" collapsed="false"/>
    <row r="1046184" customFormat="false" ht="12.8" hidden="false" customHeight="true" outlineLevel="0" collapsed="false"/>
    <row r="1046185" customFormat="false" ht="12.8" hidden="false" customHeight="true" outlineLevel="0" collapsed="false"/>
    <row r="1046186" customFormat="false" ht="12.8" hidden="false" customHeight="true" outlineLevel="0" collapsed="false"/>
    <row r="1046187" customFormat="false" ht="12.8" hidden="false" customHeight="true" outlineLevel="0" collapsed="false"/>
    <row r="1046188" customFormat="false" ht="12.8" hidden="false" customHeight="true" outlineLevel="0" collapsed="false"/>
    <row r="1046189" customFormat="false" ht="12.8" hidden="false" customHeight="true" outlineLevel="0" collapsed="false"/>
    <row r="1046190" customFormat="false" ht="12.8" hidden="false" customHeight="true" outlineLevel="0" collapsed="false"/>
    <row r="1046191" customFormat="false" ht="12.8" hidden="false" customHeight="true" outlineLevel="0" collapsed="false"/>
    <row r="1046192" customFormat="false" ht="12.8" hidden="false" customHeight="true" outlineLevel="0" collapsed="false"/>
    <row r="1046193" customFormat="false" ht="12.8" hidden="false" customHeight="true" outlineLevel="0" collapsed="false"/>
    <row r="1046194" customFormat="false" ht="12.8" hidden="false" customHeight="true" outlineLevel="0" collapsed="false"/>
    <row r="1046195" customFormat="false" ht="12.8" hidden="false" customHeight="true" outlineLevel="0" collapsed="false"/>
    <row r="1046196" customFormat="false" ht="12.8" hidden="false" customHeight="true" outlineLevel="0" collapsed="false"/>
    <row r="1046197" customFormat="false" ht="12.8" hidden="false" customHeight="true" outlineLevel="0" collapsed="false"/>
    <row r="1046198" customFormat="false" ht="12.8" hidden="false" customHeight="true" outlineLevel="0" collapsed="false"/>
    <row r="1046199" customFormat="false" ht="12.8" hidden="false" customHeight="true" outlineLevel="0" collapsed="false"/>
    <row r="1046200" customFormat="false" ht="12.8" hidden="false" customHeight="true" outlineLevel="0" collapsed="false"/>
    <row r="1046201" customFormat="false" ht="12.8" hidden="false" customHeight="true" outlineLevel="0" collapsed="false"/>
    <row r="1046202" customFormat="false" ht="12.8" hidden="false" customHeight="true" outlineLevel="0" collapsed="false"/>
    <row r="1046203" customFormat="false" ht="12.8" hidden="false" customHeight="true" outlineLevel="0" collapsed="false"/>
    <row r="1046204" customFormat="false" ht="12.8" hidden="false" customHeight="true" outlineLevel="0" collapsed="false"/>
    <row r="1046205" customFormat="false" ht="12.8" hidden="false" customHeight="true" outlineLevel="0" collapsed="false"/>
    <row r="1046206" customFormat="false" ht="12.8" hidden="false" customHeight="true" outlineLevel="0" collapsed="false"/>
    <row r="1046207" customFormat="false" ht="12.8" hidden="false" customHeight="true" outlineLevel="0" collapsed="false"/>
    <row r="1046208" customFormat="false" ht="12.8" hidden="false" customHeight="true" outlineLevel="0" collapsed="false"/>
    <row r="1046209" customFormat="false" ht="12.8" hidden="false" customHeight="true" outlineLevel="0" collapsed="false"/>
    <row r="1046210" customFormat="false" ht="12.8" hidden="false" customHeight="true" outlineLevel="0" collapsed="false"/>
    <row r="1046211" customFormat="false" ht="12.8" hidden="false" customHeight="true" outlineLevel="0" collapsed="false"/>
    <row r="1046212" customFormat="false" ht="12.8" hidden="false" customHeight="true" outlineLevel="0" collapsed="false"/>
    <row r="1046213" customFormat="false" ht="12.8" hidden="false" customHeight="true" outlineLevel="0" collapsed="false"/>
    <row r="1046214" customFormat="false" ht="12.8" hidden="false" customHeight="true" outlineLevel="0" collapsed="false"/>
    <row r="1046215" customFormat="false" ht="12.8" hidden="false" customHeight="true" outlineLevel="0" collapsed="false"/>
    <row r="1046216" customFormat="false" ht="12.8" hidden="false" customHeight="true" outlineLevel="0" collapsed="false"/>
    <row r="1046217" customFormat="false" ht="12.8" hidden="false" customHeight="true" outlineLevel="0" collapsed="false"/>
    <row r="1046218" customFormat="false" ht="12.8" hidden="false" customHeight="true" outlineLevel="0" collapsed="false"/>
    <row r="1046219" customFormat="false" ht="12.8" hidden="false" customHeight="true" outlineLevel="0" collapsed="false"/>
    <row r="1046220" customFormat="false" ht="12.8" hidden="false" customHeight="true" outlineLevel="0" collapsed="false"/>
    <row r="1046221" customFormat="false" ht="12.8" hidden="false" customHeight="true" outlineLevel="0" collapsed="false"/>
    <row r="1046222" customFormat="false" ht="12.8" hidden="false" customHeight="true" outlineLevel="0" collapsed="false"/>
    <row r="1046223" customFormat="false" ht="12.8" hidden="false" customHeight="true" outlineLevel="0" collapsed="false"/>
    <row r="1046224" customFormat="false" ht="12.8" hidden="false" customHeight="true" outlineLevel="0" collapsed="false"/>
    <row r="1046225" customFormat="false" ht="12.8" hidden="false" customHeight="true" outlineLevel="0" collapsed="false"/>
    <row r="1046226" customFormat="false" ht="12.8" hidden="false" customHeight="true" outlineLevel="0" collapsed="false"/>
    <row r="1046227" customFormat="false" ht="12.8" hidden="false" customHeight="true" outlineLevel="0" collapsed="false"/>
    <row r="1046228" customFormat="false" ht="12.8" hidden="false" customHeight="true" outlineLevel="0" collapsed="false"/>
    <row r="1046229" customFormat="false" ht="12.8" hidden="false" customHeight="true" outlineLevel="0" collapsed="false"/>
    <row r="1046230" customFormat="false" ht="12.8" hidden="false" customHeight="true" outlineLevel="0" collapsed="false"/>
    <row r="1046231" customFormat="false" ht="12.8" hidden="false" customHeight="true" outlineLevel="0" collapsed="false"/>
    <row r="1046232" customFormat="false" ht="12.8" hidden="false" customHeight="true" outlineLevel="0" collapsed="false"/>
    <row r="1046233" customFormat="false" ht="12.8" hidden="false" customHeight="true" outlineLevel="0" collapsed="false"/>
    <row r="1046234" customFormat="false" ht="12.8" hidden="false" customHeight="true" outlineLevel="0" collapsed="false"/>
    <row r="1046235" customFormat="false" ht="12.8" hidden="false" customHeight="true" outlineLevel="0" collapsed="false"/>
    <row r="1046236" customFormat="false" ht="12.8" hidden="false" customHeight="true" outlineLevel="0" collapsed="false"/>
    <row r="1046237" customFormat="false" ht="12.8" hidden="false" customHeight="true" outlineLevel="0" collapsed="false"/>
    <row r="1046238" customFormat="false" ht="12.8" hidden="false" customHeight="true" outlineLevel="0" collapsed="false"/>
    <row r="1046239" customFormat="false" ht="12.8" hidden="false" customHeight="true" outlineLevel="0" collapsed="false"/>
    <row r="1046240" customFormat="false" ht="12.8" hidden="false" customHeight="true" outlineLevel="0" collapsed="false"/>
    <row r="1046241" customFormat="false" ht="12.8" hidden="false" customHeight="true" outlineLevel="0" collapsed="false"/>
    <row r="1046242" customFormat="false" ht="12.8" hidden="false" customHeight="true" outlineLevel="0" collapsed="false"/>
    <row r="1046243" customFormat="false" ht="12.8" hidden="false" customHeight="true" outlineLevel="0" collapsed="false"/>
    <row r="1046244" customFormat="false" ht="12.8" hidden="false" customHeight="true" outlineLevel="0" collapsed="false"/>
    <row r="1046245" customFormat="false" ht="12.8" hidden="false" customHeight="true" outlineLevel="0" collapsed="false"/>
    <row r="1046246" customFormat="false" ht="12.8" hidden="false" customHeight="true" outlineLevel="0" collapsed="false"/>
    <row r="1046247" customFormat="false" ht="12.8" hidden="false" customHeight="true" outlineLevel="0" collapsed="false"/>
    <row r="1046248" customFormat="false" ht="12.8" hidden="false" customHeight="true" outlineLevel="0" collapsed="false"/>
    <row r="1046249" customFormat="false" ht="12.8" hidden="false" customHeight="true" outlineLevel="0" collapsed="false"/>
    <row r="1046250" customFormat="false" ht="12.8" hidden="false" customHeight="true" outlineLevel="0" collapsed="false"/>
    <row r="1046251" customFormat="false" ht="12.8" hidden="false" customHeight="true" outlineLevel="0" collapsed="false"/>
    <row r="1046252" customFormat="false" ht="12.8" hidden="false" customHeight="true" outlineLevel="0" collapsed="false"/>
    <row r="1046253" customFormat="false" ht="12.8" hidden="false" customHeight="true" outlineLevel="0" collapsed="false"/>
    <row r="1046254" customFormat="false" ht="12.8" hidden="false" customHeight="true" outlineLevel="0" collapsed="false"/>
    <row r="1046255" customFormat="false" ht="12.8" hidden="false" customHeight="true" outlineLevel="0" collapsed="false"/>
    <row r="1046256" customFormat="false" ht="12.8" hidden="false" customHeight="true" outlineLevel="0" collapsed="false"/>
    <row r="1046257" customFormat="false" ht="12.8" hidden="false" customHeight="true" outlineLevel="0" collapsed="false"/>
    <row r="1046258" customFormat="false" ht="12.8" hidden="false" customHeight="true" outlineLevel="0" collapsed="false"/>
    <row r="1046259" customFormat="false" ht="12.8" hidden="false" customHeight="true" outlineLevel="0" collapsed="false"/>
    <row r="1046260" customFormat="false" ht="12.8" hidden="false" customHeight="true" outlineLevel="0" collapsed="false"/>
    <row r="1046261" customFormat="false" ht="12.8" hidden="false" customHeight="true" outlineLevel="0" collapsed="false"/>
    <row r="1046262" customFormat="false" ht="12.8" hidden="false" customHeight="true" outlineLevel="0" collapsed="false"/>
    <row r="1046263" customFormat="false" ht="12.8" hidden="false" customHeight="true" outlineLevel="0" collapsed="false"/>
    <row r="1046264" customFormat="false" ht="12.8" hidden="false" customHeight="true" outlineLevel="0" collapsed="false"/>
    <row r="1046265" customFormat="false" ht="12.8" hidden="false" customHeight="true" outlineLevel="0" collapsed="false"/>
    <row r="1046266" customFormat="false" ht="12.8" hidden="false" customHeight="true" outlineLevel="0" collapsed="false"/>
    <row r="1046267" customFormat="false" ht="12.8" hidden="false" customHeight="true" outlineLevel="0" collapsed="false"/>
    <row r="1046268" customFormat="false" ht="12.8" hidden="false" customHeight="true" outlineLevel="0" collapsed="false"/>
    <row r="1046269" customFormat="false" ht="12.8" hidden="false" customHeight="true" outlineLevel="0" collapsed="false"/>
    <row r="1046270" customFormat="false" ht="12.8" hidden="false" customHeight="true" outlineLevel="0" collapsed="false"/>
    <row r="1046271" customFormat="false" ht="12.8" hidden="false" customHeight="true" outlineLevel="0" collapsed="false"/>
    <row r="1046272" customFormat="false" ht="12.8" hidden="false" customHeight="true" outlineLevel="0" collapsed="false"/>
    <row r="1046273" customFormat="false" ht="12.8" hidden="false" customHeight="true" outlineLevel="0" collapsed="false"/>
    <row r="1046274" customFormat="false" ht="12.8" hidden="false" customHeight="true" outlineLevel="0" collapsed="false"/>
    <row r="1046275" customFormat="false" ht="12.8" hidden="false" customHeight="true" outlineLevel="0" collapsed="false"/>
    <row r="1046276" customFormat="false" ht="12.8" hidden="false" customHeight="true" outlineLevel="0" collapsed="false"/>
    <row r="1046277" customFormat="false" ht="12.8" hidden="false" customHeight="true" outlineLevel="0" collapsed="false"/>
    <row r="1046278" customFormat="false" ht="12.8" hidden="false" customHeight="true" outlineLevel="0" collapsed="false"/>
    <row r="1046279" customFormat="false" ht="12.8" hidden="false" customHeight="true" outlineLevel="0" collapsed="false"/>
    <row r="1046280" customFormat="false" ht="12.8" hidden="false" customHeight="true" outlineLevel="0" collapsed="false"/>
    <row r="1046281" customFormat="false" ht="12.8" hidden="false" customHeight="true" outlineLevel="0" collapsed="false"/>
    <row r="1046282" customFormat="false" ht="12.8" hidden="false" customHeight="true" outlineLevel="0" collapsed="false"/>
    <row r="1046283" customFormat="false" ht="12.8" hidden="false" customHeight="true" outlineLevel="0" collapsed="false"/>
    <row r="1046284" customFormat="false" ht="12.8" hidden="false" customHeight="true" outlineLevel="0" collapsed="false"/>
    <row r="1046285" customFormat="false" ht="12.8" hidden="false" customHeight="true" outlineLevel="0" collapsed="false"/>
    <row r="1046286" customFormat="false" ht="12.8" hidden="false" customHeight="true" outlineLevel="0" collapsed="false"/>
    <row r="1046287" customFormat="false" ht="12.8" hidden="false" customHeight="true" outlineLevel="0" collapsed="false"/>
    <row r="1046288" customFormat="false" ht="12.8" hidden="false" customHeight="true" outlineLevel="0" collapsed="false"/>
    <row r="1046289" customFormat="false" ht="12.8" hidden="false" customHeight="true" outlineLevel="0" collapsed="false"/>
    <row r="1046290" customFormat="false" ht="12.8" hidden="false" customHeight="true" outlineLevel="0" collapsed="false"/>
    <row r="1046291" customFormat="false" ht="12.8" hidden="false" customHeight="true" outlineLevel="0" collapsed="false"/>
    <row r="1046292" customFormat="false" ht="12.8" hidden="false" customHeight="true" outlineLevel="0" collapsed="false"/>
    <row r="1046293" customFormat="false" ht="12.8" hidden="false" customHeight="true" outlineLevel="0" collapsed="false"/>
    <row r="1046294" customFormat="false" ht="12.8" hidden="false" customHeight="true" outlineLevel="0" collapsed="false"/>
    <row r="1046295" customFormat="false" ht="12.8" hidden="false" customHeight="true" outlineLevel="0" collapsed="false"/>
    <row r="1046296" customFormat="false" ht="12.8" hidden="false" customHeight="true" outlineLevel="0" collapsed="false"/>
    <row r="1046297" customFormat="false" ht="12.8" hidden="false" customHeight="true" outlineLevel="0" collapsed="false"/>
    <row r="1046298" customFormat="false" ht="12.8" hidden="false" customHeight="true" outlineLevel="0" collapsed="false"/>
    <row r="1046299" customFormat="false" ht="12.8" hidden="false" customHeight="true" outlineLevel="0" collapsed="false"/>
    <row r="1046300" customFormat="false" ht="12.8" hidden="false" customHeight="true" outlineLevel="0" collapsed="false"/>
    <row r="1046301" customFormat="false" ht="12.8" hidden="false" customHeight="true" outlineLevel="0" collapsed="false"/>
    <row r="1046302" customFormat="false" ht="12.8" hidden="false" customHeight="true" outlineLevel="0" collapsed="false"/>
    <row r="1046303" customFormat="false" ht="12.8" hidden="false" customHeight="true" outlineLevel="0" collapsed="false"/>
    <row r="1046304" customFormat="false" ht="12.8" hidden="false" customHeight="true" outlineLevel="0" collapsed="false"/>
    <row r="1046305" customFormat="false" ht="12.8" hidden="false" customHeight="true" outlineLevel="0" collapsed="false"/>
    <row r="1046306" customFormat="false" ht="12.8" hidden="false" customHeight="true" outlineLevel="0" collapsed="false"/>
    <row r="1046307" customFormat="false" ht="12.8" hidden="false" customHeight="true" outlineLevel="0" collapsed="false"/>
    <row r="1046308" customFormat="false" ht="12.8" hidden="false" customHeight="true" outlineLevel="0" collapsed="false"/>
    <row r="1046309" customFormat="false" ht="12.8" hidden="false" customHeight="true" outlineLevel="0" collapsed="false"/>
    <row r="1046310" customFormat="false" ht="12.8" hidden="false" customHeight="true" outlineLevel="0" collapsed="false"/>
    <row r="1046311" customFormat="false" ht="12.8" hidden="false" customHeight="true" outlineLevel="0" collapsed="false"/>
    <row r="1046312" customFormat="false" ht="12.8" hidden="false" customHeight="true" outlineLevel="0" collapsed="false"/>
    <row r="1046313" customFormat="false" ht="12.8" hidden="false" customHeight="true" outlineLevel="0" collapsed="false"/>
    <row r="1046314" customFormat="false" ht="12.8" hidden="false" customHeight="true" outlineLevel="0" collapsed="false"/>
    <row r="1046315" customFormat="false" ht="12.8" hidden="false" customHeight="true" outlineLevel="0" collapsed="false"/>
    <row r="1046316" customFormat="false" ht="12.8" hidden="false" customHeight="true" outlineLevel="0" collapsed="false"/>
    <row r="1046317" customFormat="false" ht="12.8" hidden="false" customHeight="true" outlineLevel="0" collapsed="false"/>
    <row r="1046318" customFormat="false" ht="12.8" hidden="false" customHeight="true" outlineLevel="0" collapsed="false"/>
    <row r="1046319" customFormat="false" ht="12.8" hidden="false" customHeight="true" outlineLevel="0" collapsed="false"/>
    <row r="1046320" customFormat="false" ht="12.8" hidden="false" customHeight="true" outlineLevel="0" collapsed="false"/>
    <row r="1046321" customFormat="false" ht="12.8" hidden="false" customHeight="true" outlineLevel="0" collapsed="false"/>
    <row r="1046322" customFormat="false" ht="12.8" hidden="false" customHeight="true" outlineLevel="0" collapsed="false"/>
    <row r="1046323" customFormat="false" ht="12.8" hidden="false" customHeight="true" outlineLevel="0" collapsed="false"/>
    <row r="1046324" customFormat="false" ht="12.8" hidden="false" customHeight="true" outlineLevel="0" collapsed="false"/>
    <row r="1046325" customFormat="false" ht="12.8" hidden="false" customHeight="true" outlineLevel="0" collapsed="false"/>
    <row r="1046326" customFormat="false" ht="12.8" hidden="false" customHeight="true" outlineLevel="0" collapsed="false"/>
    <row r="1046327" customFormat="false" ht="12.8" hidden="false" customHeight="true" outlineLevel="0" collapsed="false"/>
    <row r="1046328" customFormat="false" ht="12.8" hidden="false" customHeight="true" outlineLevel="0" collapsed="false"/>
    <row r="1046329" customFormat="false" ht="12.8" hidden="false" customHeight="true" outlineLevel="0" collapsed="false"/>
    <row r="1046330" customFormat="false" ht="12.8" hidden="false" customHeight="true" outlineLevel="0" collapsed="false"/>
    <row r="1046331" customFormat="false" ht="12.8" hidden="false" customHeight="true" outlineLevel="0" collapsed="false"/>
    <row r="1046332" customFormat="false" ht="12.8" hidden="false" customHeight="true" outlineLevel="0" collapsed="false"/>
    <row r="1046333" customFormat="false" ht="12.8" hidden="false" customHeight="true" outlineLevel="0" collapsed="false"/>
    <row r="1046334" customFormat="false" ht="12.8" hidden="false" customHeight="true" outlineLevel="0" collapsed="false"/>
    <row r="1046335" customFormat="false" ht="12.8" hidden="false" customHeight="true" outlineLevel="0" collapsed="false"/>
    <row r="1046336" customFormat="false" ht="12.8" hidden="false" customHeight="true" outlineLevel="0" collapsed="false"/>
    <row r="1046337" customFormat="false" ht="12.8" hidden="false" customHeight="true" outlineLevel="0" collapsed="false"/>
    <row r="1046338" customFormat="false" ht="12.8" hidden="false" customHeight="true" outlineLevel="0" collapsed="false"/>
    <row r="1046339" customFormat="false" ht="12.8" hidden="false" customHeight="true" outlineLevel="0" collapsed="false"/>
    <row r="1046340" customFormat="false" ht="12.8" hidden="false" customHeight="true" outlineLevel="0" collapsed="false"/>
    <row r="1046341" customFormat="false" ht="12.8" hidden="false" customHeight="true" outlineLevel="0" collapsed="false"/>
    <row r="1046342" customFormat="false" ht="12.8" hidden="false" customHeight="true" outlineLevel="0" collapsed="false"/>
    <row r="1046343" customFormat="false" ht="12.8" hidden="false" customHeight="true" outlineLevel="0" collapsed="false"/>
    <row r="1046344" customFormat="false" ht="12.8" hidden="false" customHeight="true" outlineLevel="0" collapsed="false"/>
    <row r="1046345" customFormat="false" ht="12.8" hidden="false" customHeight="true" outlineLevel="0" collapsed="false"/>
    <row r="1046346" customFormat="false" ht="12.8" hidden="false" customHeight="true" outlineLevel="0" collapsed="false"/>
    <row r="1046347" customFormat="false" ht="12.8" hidden="false" customHeight="true" outlineLevel="0" collapsed="false"/>
    <row r="1046348" customFormat="false" ht="12.8" hidden="false" customHeight="true" outlineLevel="0" collapsed="false"/>
    <row r="1046349" customFormat="false" ht="12.8" hidden="false" customHeight="true" outlineLevel="0" collapsed="false"/>
    <row r="1046350" customFormat="false" ht="12.8" hidden="false" customHeight="true" outlineLevel="0" collapsed="false"/>
    <row r="1046351" customFormat="false" ht="12.8" hidden="false" customHeight="true" outlineLevel="0" collapsed="false"/>
    <row r="1046352" customFormat="false" ht="12.8" hidden="false" customHeight="true" outlineLevel="0" collapsed="false"/>
    <row r="1046353" customFormat="false" ht="12.8" hidden="false" customHeight="true" outlineLevel="0" collapsed="false"/>
    <row r="1046354" customFormat="false" ht="12.8" hidden="false" customHeight="true" outlineLevel="0" collapsed="false"/>
    <row r="1046355" customFormat="false" ht="12.8" hidden="false" customHeight="true" outlineLevel="0" collapsed="false"/>
    <row r="1046356" customFormat="false" ht="12.8" hidden="false" customHeight="true" outlineLevel="0" collapsed="false"/>
    <row r="1046357" customFormat="false" ht="12.8" hidden="false" customHeight="true" outlineLevel="0" collapsed="false"/>
    <row r="1046358" customFormat="false" ht="12.8" hidden="false" customHeight="true" outlineLevel="0" collapsed="false"/>
    <row r="1046359" customFormat="false" ht="12.8" hidden="false" customHeight="true" outlineLevel="0" collapsed="false"/>
    <row r="1046360" customFormat="false" ht="12.8" hidden="false" customHeight="true" outlineLevel="0" collapsed="false"/>
    <row r="1046361" customFormat="false" ht="12.8" hidden="false" customHeight="true" outlineLevel="0" collapsed="false"/>
    <row r="1046362" customFormat="false" ht="12.8" hidden="false" customHeight="true" outlineLevel="0" collapsed="false"/>
    <row r="1046363" customFormat="false" ht="12.8" hidden="false" customHeight="true" outlineLevel="0" collapsed="false"/>
    <row r="1046364" customFormat="false" ht="12.8" hidden="false" customHeight="true" outlineLevel="0" collapsed="false"/>
    <row r="1046365" customFormat="false" ht="12.8" hidden="false" customHeight="true" outlineLevel="0" collapsed="false"/>
    <row r="1046366" customFormat="false" ht="12.8" hidden="false" customHeight="true" outlineLevel="0" collapsed="false"/>
    <row r="1046367" customFormat="false" ht="12.8" hidden="false" customHeight="true" outlineLevel="0" collapsed="false"/>
    <row r="1046368" customFormat="false" ht="12.8" hidden="false" customHeight="true" outlineLevel="0" collapsed="false"/>
    <row r="1046369" customFormat="false" ht="12.8" hidden="false" customHeight="true" outlineLevel="0" collapsed="false"/>
    <row r="1046370" customFormat="false" ht="12.8" hidden="false" customHeight="true" outlineLevel="0" collapsed="false"/>
    <row r="1046371" customFormat="false" ht="12.8" hidden="false" customHeight="true" outlineLevel="0" collapsed="false"/>
    <row r="1046372" customFormat="false" ht="12.8" hidden="false" customHeight="true" outlineLevel="0" collapsed="false"/>
    <row r="1046373" customFormat="false" ht="12.8" hidden="false" customHeight="true" outlineLevel="0" collapsed="false"/>
    <row r="1046374" customFormat="false" ht="12.8" hidden="false" customHeight="true" outlineLevel="0" collapsed="false"/>
    <row r="1046375" customFormat="false" ht="12.8" hidden="false" customHeight="true" outlineLevel="0" collapsed="false"/>
    <row r="1046376" customFormat="false" ht="12.8" hidden="false" customHeight="true" outlineLevel="0" collapsed="false"/>
    <row r="1046377" customFormat="false" ht="12.8" hidden="false" customHeight="true" outlineLevel="0" collapsed="false"/>
    <row r="1046378" customFormat="false" ht="12.8" hidden="false" customHeight="true" outlineLevel="0" collapsed="false"/>
    <row r="1046379" customFormat="false" ht="12.8" hidden="false" customHeight="true" outlineLevel="0" collapsed="false"/>
    <row r="1046380" customFormat="false" ht="12.8" hidden="false" customHeight="true" outlineLevel="0" collapsed="false"/>
    <row r="1046381" customFormat="false" ht="12.8" hidden="false" customHeight="true" outlineLevel="0" collapsed="false"/>
    <row r="1046382" customFormat="false" ht="12.8" hidden="false" customHeight="true" outlineLevel="0" collapsed="false"/>
    <row r="1046383" customFormat="false" ht="12.8" hidden="false" customHeight="true" outlineLevel="0" collapsed="false"/>
    <row r="1046384" customFormat="false" ht="12.8" hidden="false" customHeight="true" outlineLevel="0" collapsed="false"/>
    <row r="1046385" customFormat="false" ht="12.8" hidden="false" customHeight="true" outlineLevel="0" collapsed="false"/>
    <row r="1046386" customFormat="false" ht="12.8" hidden="false" customHeight="true" outlineLevel="0" collapsed="false"/>
    <row r="1046387" customFormat="false" ht="12.8" hidden="false" customHeight="true" outlineLevel="0" collapsed="false"/>
    <row r="1046388" customFormat="false" ht="12.8" hidden="false" customHeight="true" outlineLevel="0" collapsed="false"/>
    <row r="1046389" customFormat="false" ht="12.8" hidden="false" customHeight="true" outlineLevel="0" collapsed="false"/>
    <row r="1046390" customFormat="false" ht="12.8" hidden="false" customHeight="true" outlineLevel="0" collapsed="false"/>
    <row r="1046391" customFormat="false" ht="12.8" hidden="false" customHeight="true" outlineLevel="0" collapsed="false"/>
    <row r="1046392" customFormat="false" ht="12.8" hidden="false" customHeight="true" outlineLevel="0" collapsed="false"/>
    <row r="1046393" customFormat="false" ht="12.8" hidden="false" customHeight="true" outlineLevel="0" collapsed="false"/>
    <row r="1046394" customFormat="false" ht="12.8" hidden="false" customHeight="true" outlineLevel="0" collapsed="false"/>
    <row r="1046395" customFormat="false" ht="12.8" hidden="false" customHeight="true" outlineLevel="0" collapsed="false"/>
    <row r="1046396" customFormat="false" ht="12.8" hidden="false" customHeight="true" outlineLevel="0" collapsed="false"/>
    <row r="1046397" customFormat="false" ht="12.8" hidden="false" customHeight="true" outlineLevel="0" collapsed="false"/>
    <row r="1046398" customFormat="false" ht="12.8" hidden="false" customHeight="true" outlineLevel="0" collapsed="false"/>
    <row r="1046399" customFormat="false" ht="12.8" hidden="false" customHeight="true" outlineLevel="0" collapsed="false"/>
    <row r="1046400" customFormat="false" ht="12.8" hidden="false" customHeight="true" outlineLevel="0" collapsed="false"/>
    <row r="1046401" customFormat="false" ht="12.8" hidden="false" customHeight="true" outlineLevel="0" collapsed="false"/>
    <row r="1046402" customFormat="false" ht="12.8" hidden="false" customHeight="true" outlineLevel="0" collapsed="false"/>
    <row r="1046403" customFormat="false" ht="12.8" hidden="false" customHeight="true" outlineLevel="0" collapsed="false"/>
    <row r="1046404" customFormat="false" ht="12.8" hidden="false" customHeight="true" outlineLevel="0" collapsed="false"/>
    <row r="1046405" customFormat="false" ht="12.8" hidden="false" customHeight="true" outlineLevel="0" collapsed="false"/>
    <row r="1046406" customFormat="false" ht="12.8" hidden="false" customHeight="true" outlineLevel="0" collapsed="false"/>
    <row r="1046407" customFormat="false" ht="12.8" hidden="false" customHeight="true" outlineLevel="0" collapsed="false"/>
    <row r="1046408" customFormat="false" ht="12.8" hidden="false" customHeight="true" outlineLevel="0" collapsed="false"/>
    <row r="1046409" customFormat="false" ht="12.8" hidden="false" customHeight="true" outlineLevel="0" collapsed="false"/>
    <row r="1046410" customFormat="false" ht="12.8" hidden="false" customHeight="true" outlineLevel="0" collapsed="false"/>
    <row r="1046411" customFormat="false" ht="12.8" hidden="false" customHeight="true" outlineLevel="0" collapsed="false"/>
    <row r="1046412" customFormat="false" ht="12.8" hidden="false" customHeight="true" outlineLevel="0" collapsed="false"/>
    <row r="1046413" customFormat="false" ht="12.8" hidden="false" customHeight="true" outlineLevel="0" collapsed="false"/>
    <row r="1046414" customFormat="false" ht="12.8" hidden="false" customHeight="true" outlineLevel="0" collapsed="false"/>
    <row r="1046415" customFormat="false" ht="12.8" hidden="false" customHeight="true" outlineLevel="0" collapsed="false"/>
    <row r="1046416" customFormat="false" ht="12.8" hidden="false" customHeight="true" outlineLevel="0" collapsed="false"/>
    <row r="1046417" customFormat="false" ht="12.8" hidden="false" customHeight="true" outlineLevel="0" collapsed="false"/>
    <row r="1046418" customFormat="false" ht="12.8" hidden="false" customHeight="true" outlineLevel="0" collapsed="false"/>
    <row r="1046419" customFormat="false" ht="12.8" hidden="false" customHeight="true" outlineLevel="0" collapsed="false"/>
    <row r="1046420" customFormat="false" ht="12.8" hidden="false" customHeight="true" outlineLevel="0" collapsed="false"/>
    <row r="1046421" customFormat="false" ht="12.8" hidden="false" customHeight="true" outlineLevel="0" collapsed="false"/>
    <row r="1046422" customFormat="false" ht="12.8" hidden="false" customHeight="true" outlineLevel="0" collapsed="false"/>
    <row r="1046423" customFormat="false" ht="12.8" hidden="false" customHeight="true" outlineLevel="0" collapsed="false"/>
    <row r="1046424" customFormat="false" ht="12.8" hidden="false" customHeight="true" outlineLevel="0" collapsed="false"/>
    <row r="1046425" customFormat="false" ht="12.8" hidden="false" customHeight="true" outlineLevel="0" collapsed="false"/>
    <row r="1046426" customFormat="false" ht="12.8" hidden="false" customHeight="true" outlineLevel="0" collapsed="false"/>
    <row r="1046427" customFormat="false" ht="12.8" hidden="false" customHeight="true" outlineLevel="0" collapsed="false"/>
    <row r="1046428" customFormat="false" ht="12.8" hidden="false" customHeight="true" outlineLevel="0" collapsed="false"/>
    <row r="1046429" customFormat="false" ht="12.8" hidden="false" customHeight="true" outlineLevel="0" collapsed="false"/>
    <row r="1046430" customFormat="false" ht="12.8" hidden="false" customHeight="true" outlineLevel="0" collapsed="false"/>
    <row r="1046431" customFormat="false" ht="12.8" hidden="false" customHeight="true" outlineLevel="0" collapsed="false"/>
    <row r="1046432" customFormat="false" ht="12.8" hidden="false" customHeight="true" outlineLevel="0" collapsed="false"/>
    <row r="1046433" customFormat="false" ht="12.8" hidden="false" customHeight="true" outlineLevel="0" collapsed="false"/>
    <row r="1046434" customFormat="false" ht="12.8" hidden="false" customHeight="true" outlineLevel="0" collapsed="false"/>
    <row r="1046435" customFormat="false" ht="12.8" hidden="false" customHeight="true" outlineLevel="0" collapsed="false"/>
    <row r="1046436" customFormat="false" ht="12.8" hidden="false" customHeight="true" outlineLevel="0" collapsed="false"/>
    <row r="1046437" customFormat="false" ht="12.8" hidden="false" customHeight="true" outlineLevel="0" collapsed="false"/>
    <row r="1046438" customFormat="false" ht="12.8" hidden="false" customHeight="true" outlineLevel="0" collapsed="false"/>
    <row r="1046439" customFormat="false" ht="12.8" hidden="false" customHeight="true" outlineLevel="0" collapsed="false"/>
    <row r="1046440" customFormat="false" ht="12.8" hidden="false" customHeight="true" outlineLevel="0" collapsed="false"/>
    <row r="1046441" customFormat="false" ht="12.8" hidden="false" customHeight="true" outlineLevel="0" collapsed="false"/>
    <row r="1046442" customFormat="false" ht="12.8" hidden="false" customHeight="true" outlineLevel="0" collapsed="false"/>
    <row r="1046443" customFormat="false" ht="12.8" hidden="false" customHeight="true" outlineLevel="0" collapsed="false"/>
    <row r="1046444" customFormat="false" ht="12.8" hidden="false" customHeight="true" outlineLevel="0" collapsed="false"/>
    <row r="1046445" customFormat="false" ht="12.8" hidden="false" customHeight="true" outlineLevel="0" collapsed="false"/>
    <row r="1046446" customFormat="false" ht="12.8" hidden="false" customHeight="true" outlineLevel="0" collapsed="false"/>
    <row r="1046447" customFormat="false" ht="12.8" hidden="false" customHeight="true" outlineLevel="0" collapsed="false"/>
    <row r="1046448" customFormat="false" ht="12.8" hidden="false" customHeight="true" outlineLevel="0" collapsed="false"/>
    <row r="1046449" customFormat="false" ht="12.8" hidden="false" customHeight="true" outlineLevel="0" collapsed="false"/>
    <row r="1046450" customFormat="false" ht="12.8" hidden="false" customHeight="true" outlineLevel="0" collapsed="false"/>
    <row r="1046451" customFormat="false" ht="12.8" hidden="false" customHeight="true" outlineLevel="0" collapsed="false"/>
    <row r="1046452" customFormat="false" ht="12.8" hidden="false" customHeight="true" outlineLevel="0" collapsed="false"/>
    <row r="1046453" customFormat="false" ht="12.8" hidden="false" customHeight="true" outlineLevel="0" collapsed="false"/>
    <row r="1046454" customFormat="false" ht="12.8" hidden="false" customHeight="true" outlineLevel="0" collapsed="false"/>
    <row r="1046455" customFormat="false" ht="12.8" hidden="false" customHeight="true" outlineLevel="0" collapsed="false"/>
    <row r="1046456" customFormat="false" ht="12.8" hidden="false" customHeight="true" outlineLevel="0" collapsed="false"/>
    <row r="1046457" customFormat="false" ht="12.8" hidden="false" customHeight="true" outlineLevel="0" collapsed="false"/>
    <row r="1046458" customFormat="false" ht="12.8" hidden="false" customHeight="true" outlineLevel="0" collapsed="false"/>
    <row r="1046459" customFormat="false" ht="12.8" hidden="false" customHeight="true" outlineLevel="0" collapsed="false"/>
    <row r="1046460" customFormat="false" ht="12.8" hidden="false" customHeight="true" outlineLevel="0" collapsed="false"/>
    <row r="1046461" customFormat="false" ht="12.8" hidden="false" customHeight="true" outlineLevel="0" collapsed="false"/>
    <row r="1046462" customFormat="false" ht="12.8" hidden="false" customHeight="true" outlineLevel="0" collapsed="false"/>
    <row r="1046463" customFormat="false" ht="12.8" hidden="false" customHeight="true" outlineLevel="0" collapsed="false"/>
    <row r="1046464" customFormat="false" ht="12.8" hidden="false" customHeight="true" outlineLevel="0" collapsed="false"/>
    <row r="1046465" customFormat="false" ht="12.8" hidden="false" customHeight="true" outlineLevel="0" collapsed="false"/>
    <row r="1046466" customFormat="false" ht="12.8" hidden="false" customHeight="true" outlineLevel="0" collapsed="false"/>
    <row r="1046467" customFormat="false" ht="12.8" hidden="false" customHeight="true" outlineLevel="0" collapsed="false"/>
    <row r="1046468" customFormat="false" ht="12.8" hidden="false" customHeight="true" outlineLevel="0" collapsed="false"/>
    <row r="1046469" customFormat="false" ht="12.8" hidden="false" customHeight="true" outlineLevel="0" collapsed="false"/>
    <row r="1046470" customFormat="false" ht="12.8" hidden="false" customHeight="true" outlineLevel="0" collapsed="false"/>
    <row r="1046471" customFormat="false" ht="12.8" hidden="false" customHeight="true" outlineLevel="0" collapsed="false"/>
    <row r="1046472" customFormat="false" ht="12.8" hidden="false" customHeight="true" outlineLevel="0" collapsed="false"/>
    <row r="1046473" customFormat="false" ht="12.8" hidden="false" customHeight="true" outlineLevel="0" collapsed="false"/>
    <row r="1046474" customFormat="false" ht="12.8" hidden="false" customHeight="true" outlineLevel="0" collapsed="false"/>
    <row r="1046475" customFormat="false" ht="12.8" hidden="false" customHeight="true" outlineLevel="0" collapsed="false"/>
    <row r="1046476" customFormat="false" ht="12.8" hidden="false" customHeight="true" outlineLevel="0" collapsed="false"/>
    <row r="1046477" customFormat="false" ht="12.8" hidden="false" customHeight="true" outlineLevel="0" collapsed="false"/>
    <row r="1046478" customFormat="false" ht="12.8" hidden="false" customHeight="true" outlineLevel="0" collapsed="false"/>
    <row r="1046479" customFormat="false" ht="12.8" hidden="false" customHeight="true" outlineLevel="0" collapsed="false"/>
    <row r="1046480" customFormat="false" ht="12.8" hidden="false" customHeight="true" outlineLevel="0" collapsed="false"/>
    <row r="1046481" customFormat="false" ht="12.8" hidden="false" customHeight="true" outlineLevel="0" collapsed="false"/>
    <row r="1046482" customFormat="false" ht="12.8" hidden="false" customHeight="true" outlineLevel="0" collapsed="false"/>
    <row r="1046483" customFormat="false" ht="12.8" hidden="false" customHeight="true" outlineLevel="0" collapsed="false"/>
    <row r="1046484" customFormat="false" ht="12.8" hidden="false" customHeight="true" outlineLevel="0" collapsed="false"/>
    <row r="1046485" customFormat="false" ht="12.8" hidden="false" customHeight="true" outlineLevel="0" collapsed="false"/>
    <row r="1046486" customFormat="false" ht="12.8" hidden="false" customHeight="true" outlineLevel="0" collapsed="false"/>
    <row r="1046487" customFormat="false" ht="12.8" hidden="false" customHeight="true" outlineLevel="0" collapsed="false"/>
    <row r="1046488" customFormat="false" ht="12.8" hidden="false" customHeight="true" outlineLevel="0" collapsed="false"/>
    <row r="1046489" customFormat="false" ht="12.8" hidden="false" customHeight="true" outlineLevel="0" collapsed="false"/>
    <row r="1046490" customFormat="false" ht="12.8" hidden="false" customHeight="true" outlineLevel="0" collapsed="false"/>
    <row r="1046491" customFormat="false" ht="12.8" hidden="false" customHeight="true" outlineLevel="0" collapsed="false"/>
    <row r="1046492" customFormat="false" ht="12.8" hidden="false" customHeight="true" outlineLevel="0" collapsed="false"/>
    <row r="1046493" customFormat="false" ht="12.8" hidden="false" customHeight="true" outlineLevel="0" collapsed="false"/>
    <row r="1046494" customFormat="false" ht="12.8" hidden="false" customHeight="true" outlineLevel="0" collapsed="false"/>
    <row r="1046495" customFormat="false" ht="12.8" hidden="false" customHeight="true" outlineLevel="0" collapsed="false"/>
    <row r="1046496" customFormat="false" ht="12.8" hidden="false" customHeight="true" outlineLevel="0" collapsed="false"/>
    <row r="1046497" customFormat="false" ht="12.8" hidden="false" customHeight="true" outlineLevel="0" collapsed="false"/>
    <row r="1046498" customFormat="false" ht="12.8" hidden="false" customHeight="true" outlineLevel="0" collapsed="false"/>
    <row r="1046499" customFormat="false" ht="12.8" hidden="false" customHeight="true" outlineLevel="0" collapsed="false"/>
    <row r="1046500" customFormat="false" ht="12.8" hidden="false" customHeight="true" outlineLevel="0" collapsed="false"/>
    <row r="1046501" customFormat="false" ht="12.8" hidden="false" customHeight="true" outlineLevel="0" collapsed="false"/>
    <row r="1046502" customFormat="false" ht="12.8" hidden="false" customHeight="true" outlineLevel="0" collapsed="false"/>
    <row r="1046503" customFormat="false" ht="12.8" hidden="false" customHeight="true" outlineLevel="0" collapsed="false"/>
    <row r="1046504" customFormat="false" ht="12.8" hidden="false" customHeight="true" outlineLevel="0" collapsed="false"/>
    <row r="1046505" customFormat="false" ht="12.8" hidden="false" customHeight="true" outlineLevel="0" collapsed="false"/>
    <row r="1046506" customFormat="false" ht="12.8" hidden="false" customHeight="true" outlineLevel="0" collapsed="false"/>
    <row r="1046507" customFormat="false" ht="12.8" hidden="false" customHeight="true" outlineLevel="0" collapsed="false"/>
    <row r="1046508" customFormat="false" ht="12.8" hidden="false" customHeight="true" outlineLevel="0" collapsed="false"/>
    <row r="1046509" customFormat="false" ht="12.8" hidden="false" customHeight="true" outlineLevel="0" collapsed="false"/>
    <row r="1046510" customFormat="false" ht="12.8" hidden="false" customHeight="true" outlineLevel="0" collapsed="false"/>
    <row r="1046511" customFormat="false" ht="12.8" hidden="false" customHeight="true" outlineLevel="0" collapsed="false"/>
    <row r="1046512" customFormat="false" ht="12.8" hidden="false" customHeight="true" outlineLevel="0" collapsed="false"/>
    <row r="1046513" customFormat="false" ht="12.8" hidden="false" customHeight="true" outlineLevel="0" collapsed="false"/>
    <row r="1046514" customFormat="false" ht="12.8" hidden="false" customHeight="true" outlineLevel="0" collapsed="false"/>
    <row r="1046515" customFormat="false" ht="12.8" hidden="false" customHeight="true" outlineLevel="0" collapsed="false"/>
    <row r="1046516" customFormat="false" ht="12.8" hidden="false" customHeight="true" outlineLevel="0" collapsed="false"/>
    <row r="1046517" customFormat="false" ht="12.8" hidden="false" customHeight="true" outlineLevel="0" collapsed="false"/>
    <row r="1046518" customFormat="false" ht="12.8" hidden="false" customHeight="true" outlineLevel="0" collapsed="false"/>
    <row r="1046519" customFormat="false" ht="12.8" hidden="false" customHeight="true" outlineLevel="0" collapsed="false"/>
    <row r="1046520" customFormat="false" ht="12.8" hidden="false" customHeight="true" outlineLevel="0" collapsed="false"/>
    <row r="1046521" customFormat="false" ht="12.8" hidden="false" customHeight="true" outlineLevel="0" collapsed="false"/>
    <row r="1046522" customFormat="false" ht="12.8" hidden="false" customHeight="true" outlineLevel="0" collapsed="false"/>
    <row r="1046523" customFormat="false" ht="12.8" hidden="false" customHeight="true" outlineLevel="0" collapsed="false"/>
    <row r="1046524" customFormat="false" ht="12.8" hidden="false" customHeight="true" outlineLevel="0" collapsed="false"/>
    <row r="1046525" customFormat="false" ht="12.8" hidden="false" customHeight="true" outlineLevel="0" collapsed="false"/>
    <row r="1046526" customFormat="false" ht="12.8" hidden="false" customHeight="true" outlineLevel="0" collapsed="false"/>
    <row r="1046527" customFormat="false" ht="12.8" hidden="false" customHeight="true" outlineLevel="0" collapsed="false"/>
    <row r="1046528" customFormat="false" ht="12.8" hidden="false" customHeight="true" outlineLevel="0" collapsed="false"/>
    <row r="1046529" customFormat="false" ht="12.8" hidden="false" customHeight="true" outlineLevel="0" collapsed="false"/>
    <row r="1046530" customFormat="false" ht="12.8" hidden="false" customHeight="true" outlineLevel="0" collapsed="false"/>
    <row r="1046531" customFormat="false" ht="12.8" hidden="false" customHeight="true" outlineLevel="0" collapsed="false"/>
    <row r="1046532" customFormat="false" ht="12.8" hidden="false" customHeight="true" outlineLevel="0" collapsed="false"/>
    <row r="1046533" customFormat="false" ht="12.8" hidden="false" customHeight="true" outlineLevel="0" collapsed="false"/>
    <row r="1046534" customFormat="false" ht="12.8" hidden="false" customHeight="true" outlineLevel="0" collapsed="false"/>
    <row r="1046535" customFormat="false" ht="12.8" hidden="false" customHeight="true" outlineLevel="0" collapsed="false"/>
    <row r="1046536" customFormat="false" ht="12.8" hidden="false" customHeight="true" outlineLevel="0" collapsed="false"/>
    <row r="1046537" customFormat="false" ht="12.8" hidden="false" customHeight="true" outlineLevel="0" collapsed="false"/>
    <row r="1046538" customFormat="false" ht="12.8" hidden="false" customHeight="true" outlineLevel="0" collapsed="false"/>
    <row r="1046539" customFormat="false" ht="12.8" hidden="false" customHeight="true" outlineLevel="0" collapsed="false"/>
    <row r="1046540" customFormat="false" ht="12.8" hidden="false" customHeight="true" outlineLevel="0" collapsed="false"/>
    <row r="1046541" customFormat="false" ht="12.8" hidden="false" customHeight="true" outlineLevel="0" collapsed="false"/>
    <row r="1046542" customFormat="false" ht="12.8" hidden="false" customHeight="true" outlineLevel="0" collapsed="false"/>
    <row r="1046543" customFormat="false" ht="12.8" hidden="false" customHeight="true" outlineLevel="0" collapsed="false"/>
    <row r="1046544" customFormat="false" ht="12.8" hidden="false" customHeight="true" outlineLevel="0" collapsed="false"/>
    <row r="1046545" customFormat="false" ht="12.8" hidden="false" customHeight="true" outlineLevel="0" collapsed="false"/>
    <row r="1046546" customFormat="false" ht="12.8" hidden="false" customHeight="true" outlineLevel="0" collapsed="false"/>
    <row r="1046547" customFormat="false" ht="12.8" hidden="false" customHeight="true" outlineLevel="0" collapsed="false"/>
    <row r="1046548" customFormat="false" ht="12.8" hidden="false" customHeight="true" outlineLevel="0" collapsed="false"/>
    <row r="1046549" customFormat="false" ht="12.8" hidden="false" customHeight="true" outlineLevel="0" collapsed="false"/>
    <row r="1046550" customFormat="false" ht="12.8" hidden="false" customHeight="true" outlineLevel="0" collapsed="false"/>
    <row r="1046551" customFormat="false" ht="12.8" hidden="false" customHeight="true" outlineLevel="0" collapsed="false"/>
    <row r="1046552" customFormat="false" ht="12.8" hidden="false" customHeight="true" outlineLevel="0" collapsed="false"/>
    <row r="1046553" customFormat="false" ht="12.8" hidden="false" customHeight="true" outlineLevel="0" collapsed="false"/>
    <row r="1046554" customFormat="false" ht="12.8" hidden="false" customHeight="true" outlineLevel="0" collapsed="false"/>
    <row r="1046555" customFormat="false" ht="12.8" hidden="false" customHeight="true" outlineLevel="0" collapsed="false"/>
    <row r="1046556" customFormat="false" ht="12.8" hidden="false" customHeight="true" outlineLevel="0" collapsed="false"/>
    <row r="1046557" customFormat="false" ht="12.8" hidden="false" customHeight="true" outlineLevel="0" collapsed="false"/>
    <row r="1046558" customFormat="false" ht="12.8" hidden="false" customHeight="true" outlineLevel="0" collapsed="false"/>
    <row r="1046559" customFormat="false" ht="12.8" hidden="false" customHeight="true" outlineLevel="0" collapsed="false"/>
    <row r="1046560" customFormat="false" ht="12.8" hidden="false" customHeight="true" outlineLevel="0" collapsed="false"/>
    <row r="1046561" customFormat="false" ht="12.8" hidden="false" customHeight="true" outlineLevel="0" collapsed="false"/>
    <row r="1046562" customFormat="false" ht="12.8" hidden="false" customHeight="true" outlineLevel="0" collapsed="false"/>
    <row r="1046563" customFormat="false" ht="12.8" hidden="false" customHeight="true" outlineLevel="0" collapsed="false"/>
    <row r="1046564" customFormat="false" ht="12.8" hidden="false" customHeight="true" outlineLevel="0" collapsed="false"/>
    <row r="1046565" customFormat="false" ht="12.8" hidden="false" customHeight="true" outlineLevel="0" collapsed="false"/>
    <row r="1046566" customFormat="false" ht="12.8" hidden="false" customHeight="true" outlineLevel="0" collapsed="false"/>
    <row r="1046567" customFormat="false" ht="12.8" hidden="false" customHeight="true" outlineLevel="0" collapsed="false"/>
    <row r="1046568" customFormat="false" ht="12.8" hidden="false" customHeight="true" outlineLevel="0" collapsed="false"/>
    <row r="1046569" customFormat="false" ht="12.8" hidden="false" customHeight="true" outlineLevel="0" collapsed="false"/>
    <row r="1046570" customFormat="false" ht="12.8" hidden="false" customHeight="true" outlineLevel="0" collapsed="false"/>
    <row r="1046571" customFormat="false" ht="12.8" hidden="false" customHeight="true" outlineLevel="0" collapsed="false"/>
    <row r="1046572" customFormat="false" ht="12.8" hidden="false" customHeight="true" outlineLevel="0" collapsed="false"/>
    <row r="1046573" customFormat="false" ht="12.8" hidden="false" customHeight="true" outlineLevel="0" collapsed="false"/>
    <row r="1046574" customFormat="false" ht="12.8" hidden="false" customHeight="true" outlineLevel="0" collapsed="false"/>
    <row r="1046575" customFormat="false" ht="12.8" hidden="false" customHeight="true" outlineLevel="0" collapsed="false"/>
    <row r="1046576" customFormat="false" ht="12.8" hidden="false" customHeight="true" outlineLevel="0" collapsed="false"/>
    <row r="1046577" customFormat="false" ht="12.8" hidden="false" customHeight="true" outlineLevel="0" collapsed="false"/>
    <row r="1046578" customFormat="false" ht="12.8" hidden="false" customHeight="true" outlineLevel="0" collapsed="false"/>
    <row r="1046579" customFormat="false" ht="12.8" hidden="false" customHeight="true" outlineLevel="0" collapsed="false"/>
    <row r="1046580" customFormat="false" ht="12.8" hidden="false" customHeight="true" outlineLevel="0" collapsed="false"/>
    <row r="1046581" customFormat="false" ht="12.8" hidden="false" customHeight="true" outlineLevel="0" collapsed="false"/>
    <row r="1046582" customFormat="false" ht="12.8" hidden="false" customHeight="true" outlineLevel="0" collapsed="false"/>
    <row r="1046583" customFormat="false" ht="12.8" hidden="false" customHeight="true" outlineLevel="0" collapsed="false"/>
    <row r="1046584" customFormat="false" ht="12.8" hidden="false" customHeight="true" outlineLevel="0" collapsed="false"/>
    <row r="1046585" customFormat="false" ht="12.8" hidden="false" customHeight="true" outlineLevel="0" collapsed="false"/>
    <row r="1046586" customFormat="false" ht="12.8" hidden="false" customHeight="true" outlineLevel="0" collapsed="false"/>
    <row r="1046587" customFormat="false" ht="12.8" hidden="false" customHeight="true" outlineLevel="0" collapsed="false"/>
    <row r="1046588" customFormat="false" ht="12.8" hidden="false" customHeight="true" outlineLevel="0" collapsed="false"/>
    <row r="1046589" customFormat="false" ht="12.8" hidden="false" customHeight="true" outlineLevel="0" collapsed="false"/>
    <row r="1046590" customFormat="false" ht="12.8" hidden="false" customHeight="true" outlineLevel="0" collapsed="false"/>
    <row r="1046591" customFormat="false" ht="12.8" hidden="false" customHeight="true" outlineLevel="0" collapsed="false"/>
    <row r="1046592" customFormat="false" ht="12.8" hidden="false" customHeight="true" outlineLevel="0" collapsed="false"/>
    <row r="1046593" customFormat="false" ht="12.8" hidden="false" customHeight="true" outlineLevel="0" collapsed="false"/>
    <row r="1046594" customFormat="false" ht="12.8" hidden="false" customHeight="true" outlineLevel="0" collapsed="false"/>
    <row r="1046595" customFormat="false" ht="12.8" hidden="false" customHeight="true" outlineLevel="0" collapsed="false"/>
    <row r="1046596" customFormat="false" ht="12.8" hidden="false" customHeight="true" outlineLevel="0" collapsed="false"/>
    <row r="1046597" customFormat="false" ht="12.8" hidden="false" customHeight="true" outlineLevel="0" collapsed="false"/>
    <row r="1046598" customFormat="false" ht="12.8" hidden="false" customHeight="true" outlineLevel="0" collapsed="false"/>
    <row r="1046599" customFormat="false" ht="12.8" hidden="false" customHeight="true" outlineLevel="0" collapsed="false"/>
    <row r="1046600" customFormat="false" ht="12.8" hidden="false" customHeight="true" outlineLevel="0" collapsed="false"/>
    <row r="1046601" customFormat="false" ht="12.8" hidden="false" customHeight="true" outlineLevel="0" collapsed="false"/>
    <row r="1046602" customFormat="false" ht="12.8" hidden="false" customHeight="true" outlineLevel="0" collapsed="false"/>
    <row r="1046603" customFormat="false" ht="12.8" hidden="false" customHeight="true" outlineLevel="0" collapsed="false"/>
    <row r="1046604" customFormat="false" ht="12.8" hidden="false" customHeight="true" outlineLevel="0" collapsed="false"/>
    <row r="1046605" customFormat="false" ht="12.8" hidden="false" customHeight="true" outlineLevel="0" collapsed="false"/>
    <row r="1046606" customFormat="false" ht="12.8" hidden="false" customHeight="true" outlineLevel="0" collapsed="false"/>
    <row r="1046607" customFormat="false" ht="12.8" hidden="false" customHeight="true" outlineLevel="0" collapsed="false"/>
    <row r="1046608" customFormat="false" ht="12.8" hidden="false" customHeight="true" outlineLevel="0" collapsed="false"/>
    <row r="1046609" customFormat="false" ht="12.8" hidden="false" customHeight="true" outlineLevel="0" collapsed="false"/>
    <row r="1046610" customFormat="false" ht="12.8" hidden="false" customHeight="true" outlineLevel="0" collapsed="false"/>
    <row r="1046611" customFormat="false" ht="12.8" hidden="false" customHeight="true" outlineLevel="0" collapsed="false"/>
    <row r="1046612" customFormat="false" ht="12.8" hidden="false" customHeight="true" outlineLevel="0" collapsed="false"/>
    <row r="1046613" customFormat="false" ht="12.8" hidden="false" customHeight="true" outlineLevel="0" collapsed="false"/>
    <row r="1046614" customFormat="false" ht="12.8" hidden="false" customHeight="true" outlineLevel="0" collapsed="false"/>
    <row r="1046615" customFormat="false" ht="12.8" hidden="false" customHeight="true" outlineLevel="0" collapsed="false"/>
    <row r="1046616" customFormat="false" ht="12.8" hidden="false" customHeight="true" outlineLevel="0" collapsed="false"/>
    <row r="1046617" customFormat="false" ht="12.8" hidden="false" customHeight="true" outlineLevel="0" collapsed="false"/>
    <row r="1046618" customFormat="false" ht="12.8" hidden="false" customHeight="true" outlineLevel="0" collapsed="false"/>
    <row r="1046619" customFormat="false" ht="12.8" hidden="false" customHeight="true" outlineLevel="0" collapsed="false"/>
    <row r="1046620" customFormat="false" ht="12.8" hidden="false" customHeight="true" outlineLevel="0" collapsed="false"/>
    <row r="1046621" customFormat="false" ht="12.8" hidden="false" customHeight="true" outlineLevel="0" collapsed="false"/>
    <row r="1046622" customFormat="false" ht="12.8" hidden="false" customHeight="true" outlineLevel="0" collapsed="false"/>
    <row r="1046623" customFormat="false" ht="12.8" hidden="false" customHeight="true" outlineLevel="0" collapsed="false"/>
    <row r="1046624" customFormat="false" ht="12.8" hidden="false" customHeight="true" outlineLevel="0" collapsed="false"/>
    <row r="1046625" customFormat="false" ht="12.8" hidden="false" customHeight="true" outlineLevel="0" collapsed="false"/>
    <row r="1046626" customFormat="false" ht="12.8" hidden="false" customHeight="true" outlineLevel="0" collapsed="false"/>
    <row r="1046627" customFormat="false" ht="12.8" hidden="false" customHeight="true" outlineLevel="0" collapsed="false"/>
    <row r="1046628" customFormat="false" ht="12.8" hidden="false" customHeight="true" outlineLevel="0" collapsed="false"/>
    <row r="1046629" customFormat="false" ht="12.8" hidden="false" customHeight="true" outlineLevel="0" collapsed="false"/>
    <row r="1046630" customFormat="false" ht="12.8" hidden="false" customHeight="true" outlineLevel="0" collapsed="false"/>
    <row r="1046631" customFormat="false" ht="12.8" hidden="false" customHeight="true" outlineLevel="0" collapsed="false"/>
    <row r="1046632" customFormat="false" ht="12.8" hidden="false" customHeight="true" outlineLevel="0" collapsed="false"/>
    <row r="1046633" customFormat="false" ht="12.8" hidden="false" customHeight="true" outlineLevel="0" collapsed="false"/>
    <row r="1046634" customFormat="false" ht="12.8" hidden="false" customHeight="true" outlineLevel="0" collapsed="false"/>
    <row r="1046635" customFormat="false" ht="12.8" hidden="false" customHeight="true" outlineLevel="0" collapsed="false"/>
    <row r="1046636" customFormat="false" ht="12.8" hidden="false" customHeight="true" outlineLevel="0" collapsed="false"/>
    <row r="1046637" customFormat="false" ht="12.8" hidden="false" customHeight="true" outlineLevel="0" collapsed="false"/>
    <row r="1046638" customFormat="false" ht="12.8" hidden="false" customHeight="true" outlineLevel="0" collapsed="false"/>
    <row r="1046639" customFormat="false" ht="12.8" hidden="false" customHeight="true" outlineLevel="0" collapsed="false"/>
    <row r="1046640" customFormat="false" ht="12.8" hidden="false" customHeight="true" outlineLevel="0" collapsed="false"/>
    <row r="1046641" customFormat="false" ht="12.8" hidden="false" customHeight="true" outlineLevel="0" collapsed="false"/>
    <row r="1046642" customFormat="false" ht="12.8" hidden="false" customHeight="true" outlineLevel="0" collapsed="false"/>
    <row r="1046643" customFormat="false" ht="12.8" hidden="false" customHeight="true" outlineLevel="0" collapsed="false"/>
    <row r="1046644" customFormat="false" ht="12.8" hidden="false" customHeight="true" outlineLevel="0" collapsed="false"/>
    <row r="1046645" customFormat="false" ht="12.8" hidden="false" customHeight="true" outlineLevel="0" collapsed="false"/>
    <row r="1046646" customFormat="false" ht="12.8" hidden="false" customHeight="true" outlineLevel="0" collapsed="false"/>
    <row r="1046647" customFormat="false" ht="12.8" hidden="false" customHeight="true" outlineLevel="0" collapsed="false"/>
    <row r="1046648" customFormat="false" ht="12.8" hidden="false" customHeight="true" outlineLevel="0" collapsed="false"/>
    <row r="1046649" customFormat="false" ht="12.8" hidden="false" customHeight="true" outlineLevel="0" collapsed="false"/>
    <row r="1046650" customFormat="false" ht="12.8" hidden="false" customHeight="true" outlineLevel="0" collapsed="false"/>
    <row r="1046651" customFormat="false" ht="12.8" hidden="false" customHeight="true" outlineLevel="0" collapsed="false"/>
    <row r="1046652" customFormat="false" ht="12.8" hidden="false" customHeight="true" outlineLevel="0" collapsed="false"/>
    <row r="1046653" customFormat="false" ht="12.8" hidden="false" customHeight="true" outlineLevel="0" collapsed="false"/>
    <row r="1046654" customFormat="false" ht="12.8" hidden="false" customHeight="true" outlineLevel="0" collapsed="false"/>
    <row r="1046655" customFormat="false" ht="12.8" hidden="false" customHeight="true" outlineLevel="0" collapsed="false"/>
    <row r="1046656" customFormat="false" ht="12.8" hidden="false" customHeight="true" outlineLevel="0" collapsed="false"/>
    <row r="1046657" customFormat="false" ht="12.8" hidden="false" customHeight="true" outlineLevel="0" collapsed="false"/>
    <row r="1046658" customFormat="false" ht="12.8" hidden="false" customHeight="true" outlineLevel="0" collapsed="false"/>
    <row r="1046659" customFormat="false" ht="12.8" hidden="false" customHeight="true" outlineLevel="0" collapsed="false"/>
    <row r="1046660" customFormat="false" ht="12.8" hidden="false" customHeight="true" outlineLevel="0" collapsed="false"/>
    <row r="1046661" customFormat="false" ht="12.8" hidden="false" customHeight="true" outlineLevel="0" collapsed="false"/>
    <row r="1046662" customFormat="false" ht="12.8" hidden="false" customHeight="true" outlineLevel="0" collapsed="false"/>
    <row r="1046663" customFormat="false" ht="12.8" hidden="false" customHeight="true" outlineLevel="0" collapsed="false"/>
    <row r="1046664" customFormat="false" ht="12.8" hidden="false" customHeight="true" outlineLevel="0" collapsed="false"/>
    <row r="1046665" customFormat="false" ht="12.8" hidden="false" customHeight="true" outlineLevel="0" collapsed="false"/>
    <row r="1046666" customFormat="false" ht="12.8" hidden="false" customHeight="true" outlineLevel="0" collapsed="false"/>
    <row r="1046667" customFormat="false" ht="12.8" hidden="false" customHeight="true" outlineLevel="0" collapsed="false"/>
    <row r="1046668" customFormat="false" ht="12.8" hidden="false" customHeight="true" outlineLevel="0" collapsed="false"/>
    <row r="1046669" customFormat="false" ht="12.8" hidden="false" customHeight="true" outlineLevel="0" collapsed="false"/>
    <row r="1046670" customFormat="false" ht="12.8" hidden="false" customHeight="true" outlineLevel="0" collapsed="false"/>
    <row r="1046671" customFormat="false" ht="12.8" hidden="false" customHeight="true" outlineLevel="0" collapsed="false"/>
    <row r="1046672" customFormat="false" ht="12.8" hidden="false" customHeight="true" outlineLevel="0" collapsed="false"/>
    <row r="1046673" customFormat="false" ht="12.8" hidden="false" customHeight="true" outlineLevel="0" collapsed="false"/>
    <row r="1046674" customFormat="false" ht="12.8" hidden="false" customHeight="true" outlineLevel="0" collapsed="false"/>
    <row r="1046675" customFormat="false" ht="12.8" hidden="false" customHeight="true" outlineLevel="0" collapsed="false"/>
    <row r="1046676" customFormat="false" ht="12.8" hidden="false" customHeight="true" outlineLevel="0" collapsed="false"/>
    <row r="1046677" customFormat="false" ht="12.8" hidden="false" customHeight="true" outlineLevel="0" collapsed="false"/>
    <row r="1046678" customFormat="false" ht="12.8" hidden="false" customHeight="true" outlineLevel="0" collapsed="false"/>
    <row r="1046679" customFormat="false" ht="12.8" hidden="false" customHeight="true" outlineLevel="0" collapsed="false"/>
    <row r="1046680" customFormat="false" ht="12.8" hidden="false" customHeight="true" outlineLevel="0" collapsed="false"/>
    <row r="1046681" customFormat="false" ht="12.8" hidden="false" customHeight="true" outlineLevel="0" collapsed="false"/>
    <row r="1046682" customFormat="false" ht="12.8" hidden="false" customHeight="true" outlineLevel="0" collapsed="false"/>
    <row r="1046683" customFormat="false" ht="12.8" hidden="false" customHeight="true" outlineLevel="0" collapsed="false"/>
    <row r="1046684" customFormat="false" ht="12.8" hidden="false" customHeight="true" outlineLevel="0" collapsed="false"/>
    <row r="1046685" customFormat="false" ht="12.8" hidden="false" customHeight="true" outlineLevel="0" collapsed="false"/>
    <row r="1046686" customFormat="false" ht="12.8" hidden="false" customHeight="true" outlineLevel="0" collapsed="false"/>
    <row r="1046687" customFormat="false" ht="12.8" hidden="false" customHeight="true" outlineLevel="0" collapsed="false"/>
    <row r="1046688" customFormat="false" ht="12.8" hidden="false" customHeight="true" outlineLevel="0" collapsed="false"/>
    <row r="1046689" customFormat="false" ht="12.8" hidden="false" customHeight="true" outlineLevel="0" collapsed="false"/>
    <row r="1046690" customFormat="false" ht="12.8" hidden="false" customHeight="true" outlineLevel="0" collapsed="false"/>
    <row r="1046691" customFormat="false" ht="12.8" hidden="false" customHeight="true" outlineLevel="0" collapsed="false"/>
    <row r="1046692" customFormat="false" ht="12.8" hidden="false" customHeight="true" outlineLevel="0" collapsed="false"/>
    <row r="1046693" customFormat="false" ht="12.8" hidden="false" customHeight="true" outlineLevel="0" collapsed="false"/>
    <row r="1046694" customFormat="false" ht="12.8" hidden="false" customHeight="true" outlineLevel="0" collapsed="false"/>
    <row r="1046695" customFormat="false" ht="12.8" hidden="false" customHeight="true" outlineLevel="0" collapsed="false"/>
    <row r="1046696" customFormat="false" ht="12.8" hidden="false" customHeight="true" outlineLevel="0" collapsed="false"/>
    <row r="1046697" customFormat="false" ht="12.8" hidden="false" customHeight="true" outlineLevel="0" collapsed="false"/>
    <row r="1046698" customFormat="false" ht="12.8" hidden="false" customHeight="true" outlineLevel="0" collapsed="false"/>
    <row r="1046699" customFormat="false" ht="12.8" hidden="false" customHeight="true" outlineLevel="0" collapsed="false"/>
    <row r="1046700" customFormat="false" ht="12.8" hidden="false" customHeight="true" outlineLevel="0" collapsed="false"/>
    <row r="1046701" customFormat="false" ht="12.8" hidden="false" customHeight="true" outlineLevel="0" collapsed="false"/>
    <row r="1046702" customFormat="false" ht="12.8" hidden="false" customHeight="true" outlineLevel="0" collapsed="false"/>
    <row r="1046703" customFormat="false" ht="12.8" hidden="false" customHeight="true" outlineLevel="0" collapsed="false"/>
    <row r="1046704" customFormat="false" ht="12.8" hidden="false" customHeight="true" outlineLevel="0" collapsed="false"/>
    <row r="1046705" customFormat="false" ht="12.8" hidden="false" customHeight="true" outlineLevel="0" collapsed="false"/>
    <row r="1046706" customFormat="false" ht="12.8" hidden="false" customHeight="true" outlineLevel="0" collapsed="false"/>
    <row r="1046707" customFormat="false" ht="12.8" hidden="false" customHeight="true" outlineLevel="0" collapsed="false"/>
    <row r="1046708" customFormat="false" ht="12.8" hidden="false" customHeight="true" outlineLevel="0" collapsed="false"/>
    <row r="1046709" customFormat="false" ht="12.8" hidden="false" customHeight="true" outlineLevel="0" collapsed="false"/>
    <row r="1046710" customFormat="false" ht="12.8" hidden="false" customHeight="true" outlineLevel="0" collapsed="false"/>
    <row r="1046711" customFormat="false" ht="12.8" hidden="false" customHeight="true" outlineLevel="0" collapsed="false"/>
    <row r="1046712" customFormat="false" ht="12.8" hidden="false" customHeight="true" outlineLevel="0" collapsed="false"/>
    <row r="1046713" customFormat="false" ht="12.8" hidden="false" customHeight="true" outlineLevel="0" collapsed="false"/>
    <row r="1046714" customFormat="false" ht="12.8" hidden="false" customHeight="true" outlineLevel="0" collapsed="false"/>
    <row r="1046715" customFormat="false" ht="12.8" hidden="false" customHeight="true" outlineLevel="0" collapsed="false"/>
    <row r="1046716" customFormat="false" ht="12.8" hidden="false" customHeight="true" outlineLevel="0" collapsed="false"/>
    <row r="1046717" customFormat="false" ht="12.8" hidden="false" customHeight="true" outlineLevel="0" collapsed="false"/>
    <row r="1046718" customFormat="false" ht="12.8" hidden="false" customHeight="true" outlineLevel="0" collapsed="false"/>
    <row r="1046719" customFormat="false" ht="12.8" hidden="false" customHeight="true" outlineLevel="0" collapsed="false"/>
    <row r="1046720" customFormat="false" ht="12.8" hidden="false" customHeight="true" outlineLevel="0" collapsed="false"/>
    <row r="1046721" customFormat="false" ht="12.8" hidden="false" customHeight="true" outlineLevel="0" collapsed="false"/>
    <row r="1046722" customFormat="false" ht="12.8" hidden="false" customHeight="true" outlineLevel="0" collapsed="false"/>
    <row r="1046723" customFormat="false" ht="12.8" hidden="false" customHeight="true" outlineLevel="0" collapsed="false"/>
    <row r="1046724" customFormat="false" ht="12.8" hidden="false" customHeight="true" outlineLevel="0" collapsed="false"/>
    <row r="1046725" customFormat="false" ht="12.8" hidden="false" customHeight="true" outlineLevel="0" collapsed="false"/>
    <row r="1046726" customFormat="false" ht="12.8" hidden="false" customHeight="true" outlineLevel="0" collapsed="false"/>
    <row r="1046727" customFormat="false" ht="12.8" hidden="false" customHeight="true" outlineLevel="0" collapsed="false"/>
    <row r="1046728" customFormat="false" ht="12.8" hidden="false" customHeight="true" outlineLevel="0" collapsed="false"/>
    <row r="1046729" customFormat="false" ht="12.8" hidden="false" customHeight="true" outlineLevel="0" collapsed="false"/>
    <row r="1046730" customFormat="false" ht="12.8" hidden="false" customHeight="true" outlineLevel="0" collapsed="false"/>
    <row r="1046731" customFormat="false" ht="12.8" hidden="false" customHeight="true" outlineLevel="0" collapsed="false"/>
    <row r="1046732" customFormat="false" ht="12.8" hidden="false" customHeight="true" outlineLevel="0" collapsed="false"/>
    <row r="1046733" customFormat="false" ht="12.8" hidden="false" customHeight="true" outlineLevel="0" collapsed="false"/>
    <row r="1046734" customFormat="false" ht="12.8" hidden="false" customHeight="true" outlineLevel="0" collapsed="false"/>
    <row r="1046735" customFormat="false" ht="12.8" hidden="false" customHeight="true" outlineLevel="0" collapsed="false"/>
    <row r="1046736" customFormat="false" ht="12.8" hidden="false" customHeight="true" outlineLevel="0" collapsed="false"/>
    <row r="1046737" customFormat="false" ht="12.8" hidden="false" customHeight="true" outlineLevel="0" collapsed="false"/>
    <row r="1046738" customFormat="false" ht="12.8" hidden="false" customHeight="true" outlineLevel="0" collapsed="false"/>
    <row r="1046739" customFormat="false" ht="12.8" hidden="false" customHeight="true" outlineLevel="0" collapsed="false"/>
    <row r="1046740" customFormat="false" ht="12.8" hidden="false" customHeight="true" outlineLevel="0" collapsed="false"/>
    <row r="1046741" customFormat="false" ht="12.8" hidden="false" customHeight="true" outlineLevel="0" collapsed="false"/>
    <row r="1046742" customFormat="false" ht="12.8" hidden="false" customHeight="true" outlineLevel="0" collapsed="false"/>
    <row r="1046743" customFormat="false" ht="12.8" hidden="false" customHeight="true" outlineLevel="0" collapsed="false"/>
    <row r="1046744" customFormat="false" ht="12.8" hidden="false" customHeight="true" outlineLevel="0" collapsed="false"/>
    <row r="1046745" customFormat="false" ht="12.8" hidden="false" customHeight="true" outlineLevel="0" collapsed="false"/>
    <row r="1046746" customFormat="false" ht="12.8" hidden="false" customHeight="true" outlineLevel="0" collapsed="false"/>
    <row r="1046747" customFormat="false" ht="12.8" hidden="false" customHeight="true" outlineLevel="0" collapsed="false"/>
    <row r="1046748" customFormat="false" ht="12.8" hidden="false" customHeight="true" outlineLevel="0" collapsed="false"/>
    <row r="1046749" customFormat="false" ht="12.8" hidden="false" customHeight="true" outlineLevel="0" collapsed="false"/>
    <row r="1046750" customFormat="false" ht="12.8" hidden="false" customHeight="true" outlineLevel="0" collapsed="false"/>
    <row r="1046751" customFormat="false" ht="12.8" hidden="false" customHeight="true" outlineLevel="0" collapsed="false"/>
    <row r="1046752" customFormat="false" ht="12.8" hidden="false" customHeight="true" outlineLevel="0" collapsed="false"/>
    <row r="1046753" customFormat="false" ht="12.8" hidden="false" customHeight="true" outlineLevel="0" collapsed="false"/>
    <row r="1046754" customFormat="false" ht="12.8" hidden="false" customHeight="true" outlineLevel="0" collapsed="false"/>
    <row r="1046755" customFormat="false" ht="12.8" hidden="false" customHeight="true" outlineLevel="0" collapsed="false"/>
    <row r="1046756" customFormat="false" ht="12.8" hidden="false" customHeight="true" outlineLevel="0" collapsed="false"/>
    <row r="1046757" customFormat="false" ht="12.8" hidden="false" customHeight="true" outlineLevel="0" collapsed="false"/>
    <row r="1046758" customFormat="false" ht="12.8" hidden="false" customHeight="true" outlineLevel="0" collapsed="false"/>
    <row r="1046759" customFormat="false" ht="12.8" hidden="false" customHeight="true" outlineLevel="0" collapsed="false"/>
    <row r="1046760" customFormat="false" ht="12.8" hidden="false" customHeight="true" outlineLevel="0" collapsed="false"/>
    <row r="1046761" customFormat="false" ht="12.8" hidden="false" customHeight="true" outlineLevel="0" collapsed="false"/>
    <row r="1046762" customFormat="false" ht="12.8" hidden="false" customHeight="true" outlineLevel="0" collapsed="false"/>
    <row r="1046763" customFormat="false" ht="12.8" hidden="false" customHeight="true" outlineLevel="0" collapsed="false"/>
    <row r="1046764" customFormat="false" ht="12.8" hidden="false" customHeight="true" outlineLevel="0" collapsed="false"/>
    <row r="1046765" customFormat="false" ht="12.8" hidden="false" customHeight="true" outlineLevel="0" collapsed="false"/>
    <row r="1046766" customFormat="false" ht="12.8" hidden="false" customHeight="true" outlineLevel="0" collapsed="false"/>
    <row r="1046767" customFormat="false" ht="12.8" hidden="false" customHeight="true" outlineLevel="0" collapsed="false"/>
    <row r="1046768" customFormat="false" ht="12.8" hidden="false" customHeight="true" outlineLevel="0" collapsed="false"/>
    <row r="1046769" customFormat="false" ht="12.8" hidden="false" customHeight="true" outlineLevel="0" collapsed="false"/>
    <row r="1046770" customFormat="false" ht="12.8" hidden="false" customHeight="true" outlineLevel="0" collapsed="false"/>
    <row r="1046771" customFormat="false" ht="12.8" hidden="false" customHeight="true" outlineLevel="0" collapsed="false"/>
    <row r="1046772" customFormat="false" ht="12.8" hidden="false" customHeight="true" outlineLevel="0" collapsed="false"/>
    <row r="1046773" customFormat="false" ht="12.8" hidden="false" customHeight="true" outlineLevel="0" collapsed="false"/>
    <row r="1046774" customFormat="false" ht="12.8" hidden="false" customHeight="true" outlineLevel="0" collapsed="false"/>
    <row r="1046775" customFormat="false" ht="12.8" hidden="false" customHeight="true" outlineLevel="0" collapsed="false"/>
    <row r="1046776" customFormat="false" ht="12.8" hidden="false" customHeight="true" outlineLevel="0" collapsed="false"/>
    <row r="1046777" customFormat="false" ht="12.8" hidden="false" customHeight="true" outlineLevel="0" collapsed="false"/>
    <row r="1046778" customFormat="false" ht="12.8" hidden="false" customHeight="true" outlineLevel="0" collapsed="false"/>
    <row r="1046779" customFormat="false" ht="12.8" hidden="false" customHeight="true" outlineLevel="0" collapsed="false"/>
    <row r="1046780" customFormat="false" ht="12.8" hidden="false" customHeight="true" outlineLevel="0" collapsed="false"/>
    <row r="1046781" customFormat="false" ht="12.8" hidden="false" customHeight="true" outlineLevel="0" collapsed="false"/>
    <row r="1046782" customFormat="false" ht="12.8" hidden="false" customHeight="true" outlineLevel="0" collapsed="false"/>
    <row r="1046783" customFormat="false" ht="12.8" hidden="false" customHeight="true" outlineLevel="0" collapsed="false"/>
    <row r="1046784" customFormat="false" ht="12.8" hidden="false" customHeight="true" outlineLevel="0" collapsed="false"/>
    <row r="1046785" customFormat="false" ht="12.8" hidden="false" customHeight="true" outlineLevel="0" collapsed="false"/>
    <row r="1046786" customFormat="false" ht="12.8" hidden="false" customHeight="true" outlineLevel="0" collapsed="false"/>
    <row r="1046787" customFormat="false" ht="12.8" hidden="false" customHeight="true" outlineLevel="0" collapsed="false"/>
    <row r="1046788" customFormat="false" ht="12.8" hidden="false" customHeight="true" outlineLevel="0" collapsed="false"/>
    <row r="1046789" customFormat="false" ht="12.8" hidden="false" customHeight="true" outlineLevel="0" collapsed="false"/>
    <row r="1046790" customFormat="false" ht="12.8" hidden="false" customHeight="true" outlineLevel="0" collapsed="false"/>
    <row r="1046791" customFormat="false" ht="12.8" hidden="false" customHeight="true" outlineLevel="0" collapsed="false"/>
    <row r="1046792" customFormat="false" ht="12.8" hidden="false" customHeight="true" outlineLevel="0" collapsed="false"/>
    <row r="1046793" customFormat="false" ht="12.8" hidden="false" customHeight="true" outlineLevel="0" collapsed="false"/>
    <row r="1046794" customFormat="false" ht="12.8" hidden="false" customHeight="true" outlineLevel="0" collapsed="false"/>
    <row r="1046795" customFormat="false" ht="12.8" hidden="false" customHeight="true" outlineLevel="0" collapsed="false"/>
    <row r="1046796" customFormat="false" ht="12.8" hidden="false" customHeight="true" outlineLevel="0" collapsed="false"/>
    <row r="1046797" customFormat="false" ht="12.8" hidden="false" customHeight="true" outlineLevel="0" collapsed="false"/>
    <row r="1046798" customFormat="false" ht="12.8" hidden="false" customHeight="true" outlineLevel="0" collapsed="false"/>
    <row r="1046799" customFormat="false" ht="12.8" hidden="false" customHeight="true" outlineLevel="0" collapsed="false"/>
    <row r="1046800" customFormat="false" ht="12.8" hidden="false" customHeight="true" outlineLevel="0" collapsed="false"/>
    <row r="1046801" customFormat="false" ht="12.8" hidden="false" customHeight="true" outlineLevel="0" collapsed="false"/>
    <row r="1046802" customFormat="false" ht="12.8" hidden="false" customHeight="true" outlineLevel="0" collapsed="false"/>
    <row r="1046803" customFormat="false" ht="12.8" hidden="false" customHeight="true" outlineLevel="0" collapsed="false"/>
    <row r="1046804" customFormat="false" ht="12.8" hidden="false" customHeight="true" outlineLevel="0" collapsed="false"/>
    <row r="1046805" customFormat="false" ht="12.8" hidden="false" customHeight="true" outlineLevel="0" collapsed="false"/>
    <row r="1046806" customFormat="false" ht="12.8" hidden="false" customHeight="true" outlineLevel="0" collapsed="false"/>
    <row r="1046807" customFormat="false" ht="12.8" hidden="false" customHeight="true" outlineLevel="0" collapsed="false"/>
    <row r="1046808" customFormat="false" ht="12.8" hidden="false" customHeight="true" outlineLevel="0" collapsed="false"/>
    <row r="1046809" customFormat="false" ht="12.8" hidden="false" customHeight="true" outlineLevel="0" collapsed="false"/>
    <row r="1046810" customFormat="false" ht="12.8" hidden="false" customHeight="true" outlineLevel="0" collapsed="false"/>
    <row r="1046811" customFormat="false" ht="12.8" hidden="false" customHeight="true" outlineLevel="0" collapsed="false"/>
    <row r="1046812" customFormat="false" ht="12.8" hidden="false" customHeight="true" outlineLevel="0" collapsed="false"/>
    <row r="1046813" customFormat="false" ht="12.8" hidden="false" customHeight="true" outlineLevel="0" collapsed="false"/>
    <row r="1046814" customFormat="false" ht="12.8" hidden="false" customHeight="true" outlineLevel="0" collapsed="false"/>
    <row r="1046815" customFormat="false" ht="12.8" hidden="false" customHeight="true" outlineLevel="0" collapsed="false"/>
    <row r="1046816" customFormat="false" ht="12.8" hidden="false" customHeight="true" outlineLevel="0" collapsed="false"/>
    <row r="1046817" customFormat="false" ht="12.8" hidden="false" customHeight="true" outlineLevel="0" collapsed="false"/>
    <row r="1046818" customFormat="false" ht="12.8" hidden="false" customHeight="true" outlineLevel="0" collapsed="false"/>
    <row r="1046819" customFormat="false" ht="12.8" hidden="false" customHeight="true" outlineLevel="0" collapsed="false"/>
    <row r="1046820" customFormat="false" ht="12.8" hidden="false" customHeight="true" outlineLevel="0" collapsed="false"/>
    <row r="1046821" customFormat="false" ht="12.8" hidden="false" customHeight="true" outlineLevel="0" collapsed="false"/>
    <row r="1046822" customFormat="false" ht="12.8" hidden="false" customHeight="true" outlineLevel="0" collapsed="false"/>
    <row r="1046823" customFormat="false" ht="12.8" hidden="false" customHeight="true" outlineLevel="0" collapsed="false"/>
    <row r="1046824" customFormat="false" ht="12.8" hidden="false" customHeight="true" outlineLevel="0" collapsed="false"/>
    <row r="1046825" customFormat="false" ht="12.8" hidden="false" customHeight="true" outlineLevel="0" collapsed="false"/>
    <row r="1046826" customFormat="false" ht="12.8" hidden="false" customHeight="true" outlineLevel="0" collapsed="false"/>
    <row r="1046827" customFormat="false" ht="12.8" hidden="false" customHeight="true" outlineLevel="0" collapsed="false"/>
    <row r="1046828" customFormat="false" ht="12.8" hidden="false" customHeight="true" outlineLevel="0" collapsed="false"/>
    <row r="1046829" customFormat="false" ht="12.8" hidden="false" customHeight="true" outlineLevel="0" collapsed="false"/>
    <row r="1046830" customFormat="false" ht="12.8" hidden="false" customHeight="true" outlineLevel="0" collapsed="false"/>
    <row r="1046831" customFormat="false" ht="12.8" hidden="false" customHeight="true" outlineLevel="0" collapsed="false"/>
    <row r="1046832" customFormat="false" ht="12.8" hidden="false" customHeight="true" outlineLevel="0" collapsed="false"/>
    <row r="1046833" customFormat="false" ht="12.8" hidden="false" customHeight="true" outlineLevel="0" collapsed="false"/>
    <row r="1046834" customFormat="false" ht="12.8" hidden="false" customHeight="true" outlineLevel="0" collapsed="false"/>
    <row r="1046835" customFormat="false" ht="12.8" hidden="false" customHeight="true" outlineLevel="0" collapsed="false"/>
    <row r="1046836" customFormat="false" ht="12.8" hidden="false" customHeight="true" outlineLevel="0" collapsed="false"/>
    <row r="1046837" customFormat="false" ht="12.8" hidden="false" customHeight="true" outlineLevel="0" collapsed="false"/>
    <row r="1046838" customFormat="false" ht="12.8" hidden="false" customHeight="true" outlineLevel="0" collapsed="false"/>
    <row r="1046839" customFormat="false" ht="12.8" hidden="false" customHeight="true" outlineLevel="0" collapsed="false"/>
    <row r="1046840" customFormat="false" ht="12.8" hidden="false" customHeight="true" outlineLevel="0" collapsed="false"/>
    <row r="1046841" customFormat="false" ht="12.8" hidden="false" customHeight="true" outlineLevel="0" collapsed="false"/>
    <row r="1046842" customFormat="false" ht="12.8" hidden="false" customHeight="true" outlineLevel="0" collapsed="false"/>
    <row r="1046843" customFormat="false" ht="12.8" hidden="false" customHeight="true" outlineLevel="0" collapsed="false"/>
    <row r="1046844" customFormat="false" ht="12.8" hidden="false" customHeight="true" outlineLevel="0" collapsed="false"/>
    <row r="1046845" customFormat="false" ht="12.8" hidden="false" customHeight="true" outlineLevel="0" collapsed="false"/>
    <row r="1046846" customFormat="false" ht="12.8" hidden="false" customHeight="true" outlineLevel="0" collapsed="false"/>
    <row r="1046847" customFormat="false" ht="12.8" hidden="false" customHeight="true" outlineLevel="0" collapsed="false"/>
    <row r="1046848" customFormat="false" ht="12.8" hidden="false" customHeight="true" outlineLevel="0" collapsed="false"/>
    <row r="1046849" customFormat="false" ht="12.8" hidden="false" customHeight="true" outlineLevel="0" collapsed="false"/>
    <row r="1046850" customFormat="false" ht="12.8" hidden="false" customHeight="true" outlineLevel="0" collapsed="false"/>
    <row r="1046851" customFormat="false" ht="12.8" hidden="false" customHeight="true" outlineLevel="0" collapsed="false"/>
    <row r="1046852" customFormat="false" ht="12.8" hidden="false" customHeight="true" outlineLevel="0" collapsed="false"/>
    <row r="1046853" customFormat="false" ht="12.8" hidden="false" customHeight="true" outlineLevel="0" collapsed="false"/>
    <row r="1046854" customFormat="false" ht="12.8" hidden="false" customHeight="true" outlineLevel="0" collapsed="false"/>
    <row r="1046855" customFormat="false" ht="12.8" hidden="false" customHeight="true" outlineLevel="0" collapsed="false"/>
    <row r="1046856" customFormat="false" ht="12.8" hidden="false" customHeight="true" outlineLevel="0" collapsed="false"/>
    <row r="1046857" customFormat="false" ht="12.8" hidden="false" customHeight="true" outlineLevel="0" collapsed="false"/>
    <row r="1046858" customFormat="false" ht="12.8" hidden="false" customHeight="true" outlineLevel="0" collapsed="false"/>
    <row r="1046859" customFormat="false" ht="12.8" hidden="false" customHeight="true" outlineLevel="0" collapsed="false"/>
    <row r="1046860" customFormat="false" ht="12.8" hidden="false" customHeight="true" outlineLevel="0" collapsed="false"/>
    <row r="1046861" customFormat="false" ht="12.8" hidden="false" customHeight="true" outlineLevel="0" collapsed="false"/>
    <row r="1046862" customFormat="false" ht="12.8" hidden="false" customHeight="true" outlineLevel="0" collapsed="false"/>
    <row r="1046863" customFormat="false" ht="12.8" hidden="false" customHeight="true" outlineLevel="0" collapsed="false"/>
    <row r="1046864" customFormat="false" ht="12.8" hidden="false" customHeight="true" outlineLevel="0" collapsed="false"/>
    <row r="1046865" customFormat="false" ht="12.8" hidden="false" customHeight="true" outlineLevel="0" collapsed="false"/>
    <row r="1046866" customFormat="false" ht="12.8" hidden="false" customHeight="true" outlineLevel="0" collapsed="false"/>
    <row r="1046867" customFormat="false" ht="12.8" hidden="false" customHeight="true" outlineLevel="0" collapsed="false"/>
    <row r="1046868" customFormat="false" ht="12.8" hidden="false" customHeight="true" outlineLevel="0" collapsed="false"/>
    <row r="1046869" customFormat="false" ht="12.8" hidden="false" customHeight="true" outlineLevel="0" collapsed="false"/>
    <row r="1046870" customFormat="false" ht="12.8" hidden="false" customHeight="true" outlineLevel="0" collapsed="false"/>
    <row r="1046871" customFormat="false" ht="12.8" hidden="false" customHeight="true" outlineLevel="0" collapsed="false"/>
    <row r="1046872" customFormat="false" ht="12.8" hidden="false" customHeight="true" outlineLevel="0" collapsed="false"/>
    <row r="1046873" customFormat="false" ht="12.8" hidden="false" customHeight="true" outlineLevel="0" collapsed="false"/>
    <row r="1046874" customFormat="false" ht="12.8" hidden="false" customHeight="true" outlineLevel="0" collapsed="false"/>
    <row r="1046875" customFormat="false" ht="12.8" hidden="false" customHeight="true" outlineLevel="0" collapsed="false"/>
    <row r="1046876" customFormat="false" ht="12.8" hidden="false" customHeight="true" outlineLevel="0" collapsed="false"/>
    <row r="1046877" customFormat="false" ht="12.8" hidden="false" customHeight="true" outlineLevel="0" collapsed="false"/>
    <row r="1046878" customFormat="false" ht="12.8" hidden="false" customHeight="true" outlineLevel="0" collapsed="false"/>
    <row r="1046879" customFormat="false" ht="12.8" hidden="false" customHeight="true" outlineLevel="0" collapsed="false"/>
    <row r="1046880" customFormat="false" ht="12.8" hidden="false" customHeight="true" outlineLevel="0" collapsed="false"/>
    <row r="1046881" customFormat="false" ht="12.8" hidden="false" customHeight="true" outlineLevel="0" collapsed="false"/>
    <row r="1046882" customFormat="false" ht="12.8" hidden="false" customHeight="true" outlineLevel="0" collapsed="false"/>
    <row r="1046883" customFormat="false" ht="12.8" hidden="false" customHeight="true" outlineLevel="0" collapsed="false"/>
    <row r="1046884" customFormat="false" ht="12.8" hidden="false" customHeight="true" outlineLevel="0" collapsed="false"/>
    <row r="1046885" customFormat="false" ht="12.8" hidden="false" customHeight="true" outlineLevel="0" collapsed="false"/>
    <row r="1046886" customFormat="false" ht="12.8" hidden="false" customHeight="true" outlineLevel="0" collapsed="false"/>
    <row r="1046887" customFormat="false" ht="12.8" hidden="false" customHeight="true" outlineLevel="0" collapsed="false"/>
    <row r="1046888" customFormat="false" ht="12.8" hidden="false" customHeight="true" outlineLevel="0" collapsed="false"/>
    <row r="1046889" customFormat="false" ht="12.8" hidden="false" customHeight="true" outlineLevel="0" collapsed="false"/>
    <row r="1046890" customFormat="false" ht="12.8" hidden="false" customHeight="true" outlineLevel="0" collapsed="false"/>
    <row r="1046891" customFormat="false" ht="12.8" hidden="false" customHeight="true" outlineLevel="0" collapsed="false"/>
    <row r="1046892" customFormat="false" ht="12.8" hidden="false" customHeight="true" outlineLevel="0" collapsed="false"/>
    <row r="1046893" customFormat="false" ht="12.8" hidden="false" customHeight="true" outlineLevel="0" collapsed="false"/>
    <row r="1046894" customFormat="false" ht="12.8" hidden="false" customHeight="true" outlineLevel="0" collapsed="false"/>
    <row r="1046895" customFormat="false" ht="12.8" hidden="false" customHeight="true" outlineLevel="0" collapsed="false"/>
    <row r="1046896" customFormat="false" ht="12.8" hidden="false" customHeight="true" outlineLevel="0" collapsed="false"/>
    <row r="1046897" customFormat="false" ht="12.8" hidden="false" customHeight="true" outlineLevel="0" collapsed="false"/>
    <row r="1046898" customFormat="false" ht="12.8" hidden="false" customHeight="true" outlineLevel="0" collapsed="false"/>
    <row r="1046899" customFormat="false" ht="12.8" hidden="false" customHeight="true" outlineLevel="0" collapsed="false"/>
    <row r="1046900" customFormat="false" ht="12.8" hidden="false" customHeight="true" outlineLevel="0" collapsed="false"/>
    <row r="1046901" customFormat="false" ht="12.8" hidden="false" customHeight="true" outlineLevel="0" collapsed="false"/>
    <row r="1046902" customFormat="false" ht="12.8" hidden="false" customHeight="true" outlineLevel="0" collapsed="false"/>
    <row r="1046903" customFormat="false" ht="12.8" hidden="false" customHeight="true" outlineLevel="0" collapsed="false"/>
    <row r="1046904" customFormat="false" ht="12.8" hidden="false" customHeight="true" outlineLevel="0" collapsed="false"/>
    <row r="1046905" customFormat="false" ht="12.8" hidden="false" customHeight="true" outlineLevel="0" collapsed="false"/>
    <row r="1046906" customFormat="false" ht="12.8" hidden="false" customHeight="true" outlineLevel="0" collapsed="false"/>
    <row r="1046907" customFormat="false" ht="12.8" hidden="false" customHeight="true" outlineLevel="0" collapsed="false"/>
    <row r="1046908" customFormat="false" ht="12.8" hidden="false" customHeight="true" outlineLevel="0" collapsed="false"/>
    <row r="1046909" customFormat="false" ht="12.8" hidden="false" customHeight="true" outlineLevel="0" collapsed="false"/>
    <row r="1046910" customFormat="false" ht="12.8" hidden="false" customHeight="true" outlineLevel="0" collapsed="false"/>
    <row r="1046911" customFormat="false" ht="12.8" hidden="false" customHeight="true" outlineLevel="0" collapsed="false"/>
    <row r="1046912" customFormat="false" ht="12.8" hidden="false" customHeight="true" outlineLevel="0" collapsed="false"/>
    <row r="1046913" customFormat="false" ht="12.8" hidden="false" customHeight="true" outlineLevel="0" collapsed="false"/>
    <row r="1046914" customFormat="false" ht="12.8" hidden="false" customHeight="true" outlineLevel="0" collapsed="false"/>
    <row r="1046915" customFormat="false" ht="12.8" hidden="false" customHeight="true" outlineLevel="0" collapsed="false"/>
    <row r="1046916" customFormat="false" ht="12.8" hidden="false" customHeight="true" outlineLevel="0" collapsed="false"/>
    <row r="1046917" customFormat="false" ht="12.8" hidden="false" customHeight="true" outlineLevel="0" collapsed="false"/>
    <row r="1046918" customFormat="false" ht="12.8" hidden="false" customHeight="true" outlineLevel="0" collapsed="false"/>
    <row r="1046919" customFormat="false" ht="12.8" hidden="false" customHeight="true" outlineLevel="0" collapsed="false"/>
    <row r="1046920" customFormat="false" ht="12.8" hidden="false" customHeight="true" outlineLevel="0" collapsed="false"/>
    <row r="1046921" customFormat="false" ht="12.8" hidden="false" customHeight="true" outlineLevel="0" collapsed="false"/>
    <row r="1046922" customFormat="false" ht="12.8" hidden="false" customHeight="true" outlineLevel="0" collapsed="false"/>
    <row r="1046923" customFormat="false" ht="12.8" hidden="false" customHeight="true" outlineLevel="0" collapsed="false"/>
    <row r="1046924" customFormat="false" ht="12.8" hidden="false" customHeight="true" outlineLevel="0" collapsed="false"/>
    <row r="1046925" customFormat="false" ht="12.8" hidden="false" customHeight="true" outlineLevel="0" collapsed="false"/>
    <row r="1046926" customFormat="false" ht="12.8" hidden="false" customHeight="true" outlineLevel="0" collapsed="false"/>
    <row r="1046927" customFormat="false" ht="12.8" hidden="false" customHeight="true" outlineLevel="0" collapsed="false"/>
    <row r="1046928" customFormat="false" ht="12.8" hidden="false" customHeight="true" outlineLevel="0" collapsed="false"/>
    <row r="1046929" customFormat="false" ht="12.8" hidden="false" customHeight="true" outlineLevel="0" collapsed="false"/>
    <row r="1046930" customFormat="false" ht="12.8" hidden="false" customHeight="true" outlineLevel="0" collapsed="false"/>
    <row r="1046931" customFormat="false" ht="12.8" hidden="false" customHeight="true" outlineLevel="0" collapsed="false"/>
    <row r="1046932" customFormat="false" ht="12.8" hidden="false" customHeight="true" outlineLevel="0" collapsed="false"/>
    <row r="1046933" customFormat="false" ht="12.8" hidden="false" customHeight="true" outlineLevel="0" collapsed="false"/>
    <row r="1046934" customFormat="false" ht="12.8" hidden="false" customHeight="true" outlineLevel="0" collapsed="false"/>
    <row r="1046935" customFormat="false" ht="12.8" hidden="false" customHeight="true" outlineLevel="0" collapsed="false"/>
    <row r="1046936" customFormat="false" ht="12.8" hidden="false" customHeight="true" outlineLevel="0" collapsed="false"/>
    <row r="1046937" customFormat="false" ht="12.8" hidden="false" customHeight="true" outlineLevel="0" collapsed="false"/>
    <row r="1046938" customFormat="false" ht="12.8" hidden="false" customHeight="true" outlineLevel="0" collapsed="false"/>
    <row r="1046939" customFormat="false" ht="12.8" hidden="false" customHeight="true" outlineLevel="0" collapsed="false"/>
    <row r="1046940" customFormat="false" ht="12.8" hidden="false" customHeight="true" outlineLevel="0" collapsed="false"/>
    <row r="1046941" customFormat="false" ht="12.8" hidden="false" customHeight="true" outlineLevel="0" collapsed="false"/>
    <row r="1046942" customFormat="false" ht="12.8" hidden="false" customHeight="true" outlineLevel="0" collapsed="false"/>
    <row r="1046943" customFormat="false" ht="12.8" hidden="false" customHeight="true" outlineLevel="0" collapsed="false"/>
    <row r="1046944" customFormat="false" ht="12.8" hidden="false" customHeight="true" outlineLevel="0" collapsed="false"/>
    <row r="1046945" customFormat="false" ht="12.8" hidden="false" customHeight="true" outlineLevel="0" collapsed="false"/>
    <row r="1046946" customFormat="false" ht="12.8" hidden="false" customHeight="true" outlineLevel="0" collapsed="false"/>
    <row r="1046947" customFormat="false" ht="12.8" hidden="false" customHeight="true" outlineLevel="0" collapsed="false"/>
    <row r="1046948" customFormat="false" ht="12.8" hidden="false" customHeight="true" outlineLevel="0" collapsed="false"/>
    <row r="1046949" customFormat="false" ht="12.8" hidden="false" customHeight="true" outlineLevel="0" collapsed="false"/>
    <row r="1046950" customFormat="false" ht="12.8" hidden="false" customHeight="true" outlineLevel="0" collapsed="false"/>
    <row r="1046951" customFormat="false" ht="12.8" hidden="false" customHeight="true" outlineLevel="0" collapsed="false"/>
    <row r="1046952" customFormat="false" ht="12.8" hidden="false" customHeight="true" outlineLevel="0" collapsed="false"/>
    <row r="1046953" customFormat="false" ht="12.8" hidden="false" customHeight="true" outlineLevel="0" collapsed="false"/>
    <row r="1046954" customFormat="false" ht="12.8" hidden="false" customHeight="true" outlineLevel="0" collapsed="false"/>
    <row r="1046955" customFormat="false" ht="12.8" hidden="false" customHeight="true" outlineLevel="0" collapsed="false"/>
    <row r="1046956" customFormat="false" ht="12.8" hidden="false" customHeight="true" outlineLevel="0" collapsed="false"/>
    <row r="1046957" customFormat="false" ht="12.8" hidden="false" customHeight="true" outlineLevel="0" collapsed="false"/>
    <row r="1046958" customFormat="false" ht="12.8" hidden="false" customHeight="true" outlineLevel="0" collapsed="false"/>
    <row r="1046959" customFormat="false" ht="12.8" hidden="false" customHeight="true" outlineLevel="0" collapsed="false"/>
    <row r="1046960" customFormat="false" ht="12.8" hidden="false" customHeight="true" outlineLevel="0" collapsed="false"/>
    <row r="1046961" customFormat="false" ht="12.8" hidden="false" customHeight="true" outlineLevel="0" collapsed="false"/>
    <row r="1046962" customFormat="false" ht="12.8" hidden="false" customHeight="true" outlineLevel="0" collapsed="false"/>
    <row r="1046963" customFormat="false" ht="12.8" hidden="false" customHeight="true" outlineLevel="0" collapsed="false"/>
    <row r="1046964" customFormat="false" ht="12.8" hidden="false" customHeight="true" outlineLevel="0" collapsed="false"/>
    <row r="1046965" customFormat="false" ht="12.8" hidden="false" customHeight="true" outlineLevel="0" collapsed="false"/>
    <row r="1046966" customFormat="false" ht="12.8" hidden="false" customHeight="true" outlineLevel="0" collapsed="false"/>
    <row r="1046967" customFormat="false" ht="12.8" hidden="false" customHeight="true" outlineLevel="0" collapsed="false"/>
    <row r="1046968" customFormat="false" ht="12.8" hidden="false" customHeight="true" outlineLevel="0" collapsed="false"/>
    <row r="1046969" customFormat="false" ht="12.8" hidden="false" customHeight="true" outlineLevel="0" collapsed="false"/>
    <row r="1046970" customFormat="false" ht="12.8" hidden="false" customHeight="true" outlineLevel="0" collapsed="false"/>
    <row r="1046971" customFormat="false" ht="12.8" hidden="false" customHeight="true" outlineLevel="0" collapsed="false"/>
    <row r="1046972" customFormat="false" ht="12.8" hidden="false" customHeight="true" outlineLevel="0" collapsed="false"/>
    <row r="1046973" customFormat="false" ht="12.8" hidden="false" customHeight="true" outlineLevel="0" collapsed="false"/>
    <row r="1046974" customFormat="false" ht="12.8" hidden="false" customHeight="true" outlineLevel="0" collapsed="false"/>
    <row r="1046975" customFormat="false" ht="12.8" hidden="false" customHeight="true" outlineLevel="0" collapsed="false"/>
    <row r="1046976" customFormat="false" ht="12.8" hidden="false" customHeight="true" outlineLevel="0" collapsed="false"/>
    <row r="1046977" customFormat="false" ht="12.8" hidden="false" customHeight="true" outlineLevel="0" collapsed="false"/>
    <row r="1046978" customFormat="false" ht="12.8" hidden="false" customHeight="true" outlineLevel="0" collapsed="false"/>
    <row r="1046979" customFormat="false" ht="12.8" hidden="false" customHeight="true" outlineLevel="0" collapsed="false"/>
    <row r="1046980" customFormat="false" ht="12.8" hidden="false" customHeight="true" outlineLevel="0" collapsed="false"/>
    <row r="1046981" customFormat="false" ht="12.8" hidden="false" customHeight="true" outlineLevel="0" collapsed="false"/>
    <row r="1046982" customFormat="false" ht="12.8" hidden="false" customHeight="true" outlineLevel="0" collapsed="false"/>
    <row r="1046983" customFormat="false" ht="12.8" hidden="false" customHeight="true" outlineLevel="0" collapsed="false"/>
    <row r="1046984" customFormat="false" ht="12.8" hidden="false" customHeight="true" outlineLevel="0" collapsed="false"/>
    <row r="1046985" customFormat="false" ht="12.8" hidden="false" customHeight="true" outlineLevel="0" collapsed="false"/>
    <row r="1046986" customFormat="false" ht="12.8" hidden="false" customHeight="true" outlineLevel="0" collapsed="false"/>
    <row r="1046987" customFormat="false" ht="12.8" hidden="false" customHeight="true" outlineLevel="0" collapsed="false"/>
    <row r="1046988" customFormat="false" ht="12.8" hidden="false" customHeight="true" outlineLevel="0" collapsed="false"/>
    <row r="1046989" customFormat="false" ht="12.8" hidden="false" customHeight="true" outlineLevel="0" collapsed="false"/>
    <row r="1046990" customFormat="false" ht="12.8" hidden="false" customHeight="true" outlineLevel="0" collapsed="false"/>
    <row r="1046991" customFormat="false" ht="12.8" hidden="false" customHeight="true" outlineLevel="0" collapsed="false"/>
    <row r="1046992" customFormat="false" ht="12.8" hidden="false" customHeight="true" outlineLevel="0" collapsed="false"/>
    <row r="1046993" customFormat="false" ht="12.8" hidden="false" customHeight="true" outlineLevel="0" collapsed="false"/>
    <row r="1046994" customFormat="false" ht="12.8" hidden="false" customHeight="true" outlineLevel="0" collapsed="false"/>
    <row r="1046995" customFormat="false" ht="12.8" hidden="false" customHeight="true" outlineLevel="0" collapsed="false"/>
    <row r="1046996" customFormat="false" ht="12.8" hidden="false" customHeight="true" outlineLevel="0" collapsed="false"/>
    <row r="1046997" customFormat="false" ht="12.8" hidden="false" customHeight="true" outlineLevel="0" collapsed="false"/>
    <row r="1046998" customFormat="false" ht="12.8" hidden="false" customHeight="true" outlineLevel="0" collapsed="false"/>
    <row r="1046999" customFormat="false" ht="12.8" hidden="false" customHeight="true" outlineLevel="0" collapsed="false"/>
    <row r="1047000" customFormat="false" ht="12.8" hidden="false" customHeight="true" outlineLevel="0" collapsed="false"/>
    <row r="1047001" customFormat="false" ht="12.8" hidden="false" customHeight="true" outlineLevel="0" collapsed="false"/>
    <row r="1047002" customFormat="false" ht="12.8" hidden="false" customHeight="true" outlineLevel="0" collapsed="false"/>
    <row r="1047003" customFormat="false" ht="12.8" hidden="false" customHeight="true" outlineLevel="0" collapsed="false"/>
    <row r="1047004" customFormat="false" ht="12.8" hidden="false" customHeight="true" outlineLevel="0" collapsed="false"/>
    <row r="1047005" customFormat="false" ht="12.8" hidden="false" customHeight="true" outlineLevel="0" collapsed="false"/>
    <row r="1047006" customFormat="false" ht="12.8" hidden="false" customHeight="true" outlineLevel="0" collapsed="false"/>
    <row r="1047007" customFormat="false" ht="12.8" hidden="false" customHeight="true" outlineLevel="0" collapsed="false"/>
    <row r="1047008" customFormat="false" ht="12.8" hidden="false" customHeight="true" outlineLevel="0" collapsed="false"/>
    <row r="1047009" customFormat="false" ht="12.8" hidden="false" customHeight="true" outlineLevel="0" collapsed="false"/>
    <row r="1047010" customFormat="false" ht="12.8" hidden="false" customHeight="true" outlineLevel="0" collapsed="false"/>
    <row r="1047011" customFormat="false" ht="12.8" hidden="false" customHeight="true" outlineLevel="0" collapsed="false"/>
    <row r="1047012" customFormat="false" ht="12.8" hidden="false" customHeight="true" outlineLevel="0" collapsed="false"/>
    <row r="1047013" customFormat="false" ht="12.8" hidden="false" customHeight="true" outlineLevel="0" collapsed="false"/>
    <row r="1047014" customFormat="false" ht="12.8" hidden="false" customHeight="true" outlineLevel="0" collapsed="false"/>
    <row r="1047015" customFormat="false" ht="12.8" hidden="false" customHeight="true" outlineLevel="0" collapsed="false"/>
    <row r="1047016" customFormat="false" ht="12.8" hidden="false" customHeight="true" outlineLevel="0" collapsed="false"/>
    <row r="1047017" customFormat="false" ht="12.8" hidden="false" customHeight="true" outlineLevel="0" collapsed="false"/>
    <row r="1047018" customFormat="false" ht="12.8" hidden="false" customHeight="true" outlineLevel="0" collapsed="false"/>
    <row r="1047019" customFormat="false" ht="12.8" hidden="false" customHeight="true" outlineLevel="0" collapsed="false"/>
    <row r="1047020" customFormat="false" ht="12.8" hidden="false" customHeight="true" outlineLevel="0" collapsed="false"/>
    <row r="1047021" customFormat="false" ht="12.8" hidden="false" customHeight="true" outlineLevel="0" collapsed="false"/>
    <row r="1047022" customFormat="false" ht="12.8" hidden="false" customHeight="true" outlineLevel="0" collapsed="false"/>
    <row r="1047023" customFormat="false" ht="12.8" hidden="false" customHeight="true" outlineLevel="0" collapsed="false"/>
    <row r="1047024" customFormat="false" ht="12.8" hidden="false" customHeight="true" outlineLevel="0" collapsed="false"/>
    <row r="1047025" customFormat="false" ht="12.8" hidden="false" customHeight="true" outlineLevel="0" collapsed="false"/>
    <row r="1047026" customFormat="false" ht="12.8" hidden="false" customHeight="true" outlineLevel="0" collapsed="false"/>
    <row r="1047027" customFormat="false" ht="12.8" hidden="false" customHeight="true" outlineLevel="0" collapsed="false"/>
    <row r="1047028" customFormat="false" ht="12.8" hidden="false" customHeight="true" outlineLevel="0" collapsed="false"/>
    <row r="1047029" customFormat="false" ht="12.8" hidden="false" customHeight="true" outlineLevel="0" collapsed="false"/>
    <row r="1047030" customFormat="false" ht="12.8" hidden="false" customHeight="true" outlineLevel="0" collapsed="false"/>
    <row r="1047031" customFormat="false" ht="12.8" hidden="false" customHeight="true" outlineLevel="0" collapsed="false"/>
    <row r="1047032" customFormat="false" ht="12.8" hidden="false" customHeight="true" outlineLevel="0" collapsed="false"/>
    <row r="1047033" customFormat="false" ht="12.8" hidden="false" customHeight="true" outlineLevel="0" collapsed="false"/>
    <row r="1047034" customFormat="false" ht="12.8" hidden="false" customHeight="true" outlineLevel="0" collapsed="false"/>
    <row r="1047035" customFormat="false" ht="12.8" hidden="false" customHeight="true" outlineLevel="0" collapsed="false"/>
    <row r="1047036" customFormat="false" ht="12.8" hidden="false" customHeight="true" outlineLevel="0" collapsed="false"/>
    <row r="1047037" customFormat="false" ht="12.8" hidden="false" customHeight="true" outlineLevel="0" collapsed="false"/>
    <row r="1047038" customFormat="false" ht="12.8" hidden="false" customHeight="true" outlineLevel="0" collapsed="false"/>
    <row r="1047039" customFormat="false" ht="12.8" hidden="false" customHeight="true" outlineLevel="0" collapsed="false"/>
    <row r="1047040" customFormat="false" ht="12.8" hidden="false" customHeight="true" outlineLevel="0" collapsed="false"/>
    <row r="1047041" customFormat="false" ht="12.8" hidden="false" customHeight="true" outlineLevel="0" collapsed="false"/>
    <row r="1047042" customFormat="false" ht="12.8" hidden="false" customHeight="true" outlineLevel="0" collapsed="false"/>
    <row r="1047043" customFormat="false" ht="12.8" hidden="false" customHeight="true" outlineLevel="0" collapsed="false"/>
    <row r="1047044" customFormat="false" ht="12.8" hidden="false" customHeight="true" outlineLevel="0" collapsed="false"/>
    <row r="1047045" customFormat="false" ht="12.8" hidden="false" customHeight="true" outlineLevel="0" collapsed="false"/>
    <row r="1047046" customFormat="false" ht="12.8" hidden="false" customHeight="true" outlineLevel="0" collapsed="false"/>
    <row r="1047047" customFormat="false" ht="12.8" hidden="false" customHeight="true" outlineLevel="0" collapsed="false"/>
    <row r="1047048" customFormat="false" ht="12.8" hidden="false" customHeight="true" outlineLevel="0" collapsed="false"/>
    <row r="1047049" customFormat="false" ht="12.8" hidden="false" customHeight="true" outlineLevel="0" collapsed="false"/>
    <row r="1047050" customFormat="false" ht="12.8" hidden="false" customHeight="true" outlineLevel="0" collapsed="false"/>
    <row r="1047051" customFormat="false" ht="12.8" hidden="false" customHeight="true" outlineLevel="0" collapsed="false"/>
    <row r="1047052" customFormat="false" ht="12.8" hidden="false" customHeight="true" outlineLevel="0" collapsed="false"/>
    <row r="1047053" customFormat="false" ht="12.8" hidden="false" customHeight="true" outlineLevel="0" collapsed="false"/>
    <row r="1047054" customFormat="false" ht="12.8" hidden="false" customHeight="true" outlineLevel="0" collapsed="false"/>
    <row r="1047055" customFormat="false" ht="12.8" hidden="false" customHeight="true" outlineLevel="0" collapsed="false"/>
    <row r="1047056" customFormat="false" ht="12.8" hidden="false" customHeight="true" outlineLevel="0" collapsed="false"/>
    <row r="1047057" customFormat="false" ht="12.8" hidden="false" customHeight="true" outlineLevel="0" collapsed="false"/>
    <row r="1047058" customFormat="false" ht="12.8" hidden="false" customHeight="true" outlineLevel="0" collapsed="false"/>
    <row r="1047059" customFormat="false" ht="12.8" hidden="false" customHeight="true" outlineLevel="0" collapsed="false"/>
    <row r="1047060" customFormat="false" ht="12.8" hidden="false" customHeight="true" outlineLevel="0" collapsed="false"/>
    <row r="1047061" customFormat="false" ht="12.8" hidden="false" customHeight="true" outlineLevel="0" collapsed="false"/>
    <row r="1047062" customFormat="false" ht="12.8" hidden="false" customHeight="true" outlineLevel="0" collapsed="false"/>
    <row r="1047063" customFormat="false" ht="12.8" hidden="false" customHeight="true" outlineLevel="0" collapsed="false"/>
    <row r="1047064" customFormat="false" ht="12.8" hidden="false" customHeight="true" outlineLevel="0" collapsed="false"/>
    <row r="1047065" customFormat="false" ht="12.8" hidden="false" customHeight="true" outlineLevel="0" collapsed="false"/>
    <row r="1047066" customFormat="false" ht="12.8" hidden="false" customHeight="true" outlineLevel="0" collapsed="false"/>
    <row r="1047067" customFormat="false" ht="12.8" hidden="false" customHeight="true" outlineLevel="0" collapsed="false"/>
    <row r="1047068" customFormat="false" ht="12.8" hidden="false" customHeight="true" outlineLevel="0" collapsed="false"/>
    <row r="1047069" customFormat="false" ht="12.8" hidden="false" customHeight="true" outlineLevel="0" collapsed="false"/>
    <row r="1047070" customFormat="false" ht="12.8" hidden="false" customHeight="true" outlineLevel="0" collapsed="false"/>
    <row r="1047071" customFormat="false" ht="12.8" hidden="false" customHeight="true" outlineLevel="0" collapsed="false"/>
    <row r="1047072" customFormat="false" ht="12.8" hidden="false" customHeight="true" outlineLevel="0" collapsed="false"/>
    <row r="1047073" customFormat="false" ht="12.8" hidden="false" customHeight="true" outlineLevel="0" collapsed="false"/>
    <row r="1047074" customFormat="false" ht="12.8" hidden="false" customHeight="true" outlineLevel="0" collapsed="false"/>
    <row r="1047075" customFormat="false" ht="12.8" hidden="false" customHeight="true" outlineLevel="0" collapsed="false"/>
    <row r="1047076" customFormat="false" ht="12.8" hidden="false" customHeight="true" outlineLevel="0" collapsed="false"/>
    <row r="1047077" customFormat="false" ht="12.8" hidden="false" customHeight="true" outlineLevel="0" collapsed="false"/>
    <row r="1047078" customFormat="false" ht="12.8" hidden="false" customHeight="true" outlineLevel="0" collapsed="false"/>
    <row r="1047079" customFormat="false" ht="12.8" hidden="false" customHeight="true" outlineLevel="0" collapsed="false"/>
    <row r="1047080" customFormat="false" ht="12.8" hidden="false" customHeight="true" outlineLevel="0" collapsed="false"/>
    <row r="1047081" customFormat="false" ht="12.8" hidden="false" customHeight="true" outlineLevel="0" collapsed="false"/>
    <row r="1047082" customFormat="false" ht="12.8" hidden="false" customHeight="true" outlineLevel="0" collapsed="false"/>
    <row r="1047083" customFormat="false" ht="12.8" hidden="false" customHeight="true" outlineLevel="0" collapsed="false"/>
    <row r="1047084" customFormat="false" ht="12.8" hidden="false" customHeight="true" outlineLevel="0" collapsed="false"/>
    <row r="1047085" customFormat="false" ht="12.8" hidden="false" customHeight="true" outlineLevel="0" collapsed="false"/>
    <row r="1047086" customFormat="false" ht="12.8" hidden="false" customHeight="true" outlineLevel="0" collapsed="false"/>
    <row r="1047087" customFormat="false" ht="12.8" hidden="false" customHeight="true" outlineLevel="0" collapsed="false"/>
    <row r="1047088" customFormat="false" ht="12.8" hidden="false" customHeight="true" outlineLevel="0" collapsed="false"/>
    <row r="1047089" customFormat="false" ht="12.8" hidden="false" customHeight="true" outlineLevel="0" collapsed="false"/>
    <row r="1047090" customFormat="false" ht="12.8" hidden="false" customHeight="true" outlineLevel="0" collapsed="false"/>
    <row r="1047091" customFormat="false" ht="12.8" hidden="false" customHeight="true" outlineLevel="0" collapsed="false"/>
    <row r="1047092" customFormat="false" ht="12.8" hidden="false" customHeight="true" outlineLevel="0" collapsed="false"/>
    <row r="1047093" customFormat="false" ht="12.8" hidden="false" customHeight="true" outlineLevel="0" collapsed="false"/>
    <row r="1047094" customFormat="false" ht="12.8" hidden="false" customHeight="true" outlineLevel="0" collapsed="false"/>
    <row r="1047095" customFormat="false" ht="12.8" hidden="false" customHeight="true" outlineLevel="0" collapsed="false"/>
    <row r="1047096" customFormat="false" ht="12.8" hidden="false" customHeight="true" outlineLevel="0" collapsed="false"/>
    <row r="1047097" customFormat="false" ht="12.8" hidden="false" customHeight="true" outlineLevel="0" collapsed="false"/>
    <row r="1047098" customFormat="false" ht="12.8" hidden="false" customHeight="true" outlineLevel="0" collapsed="false"/>
    <row r="1047099" customFormat="false" ht="12.8" hidden="false" customHeight="true" outlineLevel="0" collapsed="false"/>
    <row r="1047100" customFormat="false" ht="12.8" hidden="false" customHeight="true" outlineLevel="0" collapsed="false"/>
    <row r="1047101" customFormat="false" ht="12.8" hidden="false" customHeight="true" outlineLevel="0" collapsed="false"/>
    <row r="1047102" customFormat="false" ht="12.8" hidden="false" customHeight="true" outlineLevel="0" collapsed="false"/>
    <row r="1047103" customFormat="false" ht="12.8" hidden="false" customHeight="true" outlineLevel="0" collapsed="false"/>
    <row r="1047104" customFormat="false" ht="12.8" hidden="false" customHeight="true" outlineLevel="0" collapsed="false"/>
    <row r="1047105" customFormat="false" ht="12.8" hidden="false" customHeight="true" outlineLevel="0" collapsed="false"/>
    <row r="1047106" customFormat="false" ht="12.8" hidden="false" customHeight="true" outlineLevel="0" collapsed="false"/>
    <row r="1047107" customFormat="false" ht="12.8" hidden="false" customHeight="true" outlineLevel="0" collapsed="false"/>
    <row r="1047108" customFormat="false" ht="12.8" hidden="false" customHeight="true" outlineLevel="0" collapsed="false"/>
    <row r="1047109" customFormat="false" ht="12.8" hidden="false" customHeight="true" outlineLevel="0" collapsed="false"/>
    <row r="1047110" customFormat="false" ht="12.8" hidden="false" customHeight="true" outlineLevel="0" collapsed="false"/>
    <row r="1047111" customFormat="false" ht="12.8" hidden="false" customHeight="true" outlineLevel="0" collapsed="false"/>
    <row r="1047112" customFormat="false" ht="12.8" hidden="false" customHeight="true" outlineLevel="0" collapsed="false"/>
    <row r="1047113" customFormat="false" ht="12.8" hidden="false" customHeight="true" outlineLevel="0" collapsed="false"/>
    <row r="1047114" customFormat="false" ht="12.8" hidden="false" customHeight="true" outlineLevel="0" collapsed="false"/>
    <row r="1047115" customFormat="false" ht="12.8" hidden="false" customHeight="true" outlineLevel="0" collapsed="false"/>
    <row r="1047116" customFormat="false" ht="12.8" hidden="false" customHeight="true" outlineLevel="0" collapsed="false"/>
    <row r="1047117" customFormat="false" ht="12.8" hidden="false" customHeight="true" outlineLevel="0" collapsed="false"/>
    <row r="1047118" customFormat="false" ht="12.8" hidden="false" customHeight="true" outlineLevel="0" collapsed="false"/>
    <row r="1047119" customFormat="false" ht="12.8" hidden="false" customHeight="true" outlineLevel="0" collapsed="false"/>
    <row r="1047120" customFormat="false" ht="12.8" hidden="false" customHeight="true" outlineLevel="0" collapsed="false"/>
    <row r="1047121" customFormat="false" ht="12.8" hidden="false" customHeight="true" outlineLevel="0" collapsed="false"/>
    <row r="1047122" customFormat="false" ht="12.8" hidden="false" customHeight="true" outlineLevel="0" collapsed="false"/>
    <row r="1047123" customFormat="false" ht="12.8" hidden="false" customHeight="true" outlineLevel="0" collapsed="false"/>
    <row r="1047124" customFormat="false" ht="12.8" hidden="false" customHeight="true" outlineLevel="0" collapsed="false"/>
    <row r="1047125" customFormat="false" ht="12.8" hidden="false" customHeight="true" outlineLevel="0" collapsed="false"/>
    <row r="1047126" customFormat="false" ht="12.8" hidden="false" customHeight="true" outlineLevel="0" collapsed="false"/>
    <row r="1047127" customFormat="false" ht="12.8" hidden="false" customHeight="true" outlineLevel="0" collapsed="false"/>
    <row r="1047128" customFormat="false" ht="12.8" hidden="false" customHeight="true" outlineLevel="0" collapsed="false"/>
    <row r="1047129" customFormat="false" ht="12.8" hidden="false" customHeight="true" outlineLevel="0" collapsed="false"/>
    <row r="1047130" customFormat="false" ht="12.8" hidden="false" customHeight="true" outlineLevel="0" collapsed="false"/>
    <row r="1047131" customFormat="false" ht="12.8" hidden="false" customHeight="true" outlineLevel="0" collapsed="false"/>
    <row r="1047132" customFormat="false" ht="12.8" hidden="false" customHeight="true" outlineLevel="0" collapsed="false"/>
    <row r="1047133" customFormat="false" ht="12.8" hidden="false" customHeight="true" outlineLevel="0" collapsed="false"/>
    <row r="1047134" customFormat="false" ht="12.8" hidden="false" customHeight="true" outlineLevel="0" collapsed="false"/>
    <row r="1047135" customFormat="false" ht="12.8" hidden="false" customHeight="true" outlineLevel="0" collapsed="false"/>
    <row r="1047136" customFormat="false" ht="12.8" hidden="false" customHeight="true" outlineLevel="0" collapsed="false"/>
    <row r="1047137" customFormat="false" ht="12.8" hidden="false" customHeight="true" outlineLevel="0" collapsed="false"/>
    <row r="1047138" customFormat="false" ht="12.8" hidden="false" customHeight="true" outlineLevel="0" collapsed="false"/>
    <row r="1047139" customFormat="false" ht="12.8" hidden="false" customHeight="true" outlineLevel="0" collapsed="false"/>
    <row r="1047140" customFormat="false" ht="12.8" hidden="false" customHeight="true" outlineLevel="0" collapsed="false"/>
    <row r="1047141" customFormat="false" ht="12.8" hidden="false" customHeight="true" outlineLevel="0" collapsed="false"/>
    <row r="1047142" customFormat="false" ht="12.8" hidden="false" customHeight="true" outlineLevel="0" collapsed="false"/>
    <row r="1047143" customFormat="false" ht="12.8" hidden="false" customHeight="true" outlineLevel="0" collapsed="false"/>
    <row r="1047144" customFormat="false" ht="12.8" hidden="false" customHeight="true" outlineLevel="0" collapsed="false"/>
    <row r="1047145" customFormat="false" ht="12.8" hidden="false" customHeight="true" outlineLevel="0" collapsed="false"/>
    <row r="1047146" customFormat="false" ht="12.8" hidden="false" customHeight="true" outlineLevel="0" collapsed="false"/>
    <row r="1047147" customFormat="false" ht="12.8" hidden="false" customHeight="true" outlineLevel="0" collapsed="false"/>
    <row r="1047148" customFormat="false" ht="12.8" hidden="false" customHeight="true" outlineLevel="0" collapsed="false"/>
    <row r="1047149" customFormat="false" ht="12.8" hidden="false" customHeight="true" outlineLevel="0" collapsed="false"/>
    <row r="1047150" customFormat="false" ht="12.8" hidden="false" customHeight="true" outlineLevel="0" collapsed="false"/>
    <row r="1047151" customFormat="false" ht="12.8" hidden="false" customHeight="true" outlineLevel="0" collapsed="false"/>
    <row r="1047152" customFormat="false" ht="12.8" hidden="false" customHeight="true" outlineLevel="0" collapsed="false"/>
    <row r="1047153" customFormat="false" ht="12.8" hidden="false" customHeight="true" outlineLevel="0" collapsed="false"/>
    <row r="1047154" customFormat="false" ht="12.8" hidden="false" customHeight="true" outlineLevel="0" collapsed="false"/>
    <row r="1047155" customFormat="false" ht="12.8" hidden="false" customHeight="true" outlineLevel="0" collapsed="false"/>
    <row r="1047156" customFormat="false" ht="12.8" hidden="false" customHeight="true" outlineLevel="0" collapsed="false"/>
    <row r="1047157" customFormat="false" ht="12.8" hidden="false" customHeight="true" outlineLevel="0" collapsed="false"/>
    <row r="1047158" customFormat="false" ht="12.8" hidden="false" customHeight="true" outlineLevel="0" collapsed="false"/>
    <row r="1047159" customFormat="false" ht="12.8" hidden="false" customHeight="true" outlineLevel="0" collapsed="false"/>
    <row r="1047160" customFormat="false" ht="12.8" hidden="false" customHeight="true" outlineLevel="0" collapsed="false"/>
    <row r="1047161" customFormat="false" ht="12.8" hidden="false" customHeight="true" outlineLevel="0" collapsed="false"/>
    <row r="1047162" customFormat="false" ht="12.8" hidden="false" customHeight="true" outlineLevel="0" collapsed="false"/>
    <row r="1047163" customFormat="false" ht="12.8" hidden="false" customHeight="true" outlineLevel="0" collapsed="false"/>
    <row r="1047164" customFormat="false" ht="12.8" hidden="false" customHeight="true" outlineLevel="0" collapsed="false"/>
    <row r="1047165" customFormat="false" ht="12.8" hidden="false" customHeight="true" outlineLevel="0" collapsed="false"/>
    <row r="1047166" customFormat="false" ht="12.8" hidden="false" customHeight="true" outlineLevel="0" collapsed="false"/>
    <row r="1047167" customFormat="false" ht="12.8" hidden="false" customHeight="true" outlineLevel="0" collapsed="false"/>
    <row r="1047168" customFormat="false" ht="12.8" hidden="false" customHeight="true" outlineLevel="0" collapsed="false"/>
    <row r="1047169" customFormat="false" ht="12.8" hidden="false" customHeight="true" outlineLevel="0" collapsed="false"/>
    <row r="1047170" customFormat="false" ht="12.8" hidden="false" customHeight="true" outlineLevel="0" collapsed="false"/>
    <row r="1047171" customFormat="false" ht="12.8" hidden="false" customHeight="true" outlineLevel="0" collapsed="false"/>
    <row r="1047172" customFormat="false" ht="12.8" hidden="false" customHeight="true" outlineLevel="0" collapsed="false"/>
    <row r="1047173" customFormat="false" ht="12.8" hidden="false" customHeight="true" outlineLevel="0" collapsed="false"/>
    <row r="1047174" customFormat="false" ht="12.8" hidden="false" customHeight="true" outlineLevel="0" collapsed="false"/>
    <row r="1047175" customFormat="false" ht="12.8" hidden="false" customHeight="true" outlineLevel="0" collapsed="false"/>
    <row r="1047176" customFormat="false" ht="12.8" hidden="false" customHeight="true" outlineLevel="0" collapsed="false"/>
    <row r="1047177" customFormat="false" ht="12.8" hidden="false" customHeight="true" outlineLevel="0" collapsed="false"/>
    <row r="1047178" customFormat="false" ht="12.8" hidden="false" customHeight="true" outlineLevel="0" collapsed="false"/>
    <row r="1047179" customFormat="false" ht="12.8" hidden="false" customHeight="true" outlineLevel="0" collapsed="false"/>
    <row r="1047180" customFormat="false" ht="12.8" hidden="false" customHeight="true" outlineLevel="0" collapsed="false"/>
    <row r="1047181" customFormat="false" ht="12.8" hidden="false" customHeight="true" outlineLevel="0" collapsed="false"/>
    <row r="1047182" customFormat="false" ht="12.8" hidden="false" customHeight="true" outlineLevel="0" collapsed="false"/>
    <row r="1047183" customFormat="false" ht="12.8" hidden="false" customHeight="true" outlineLevel="0" collapsed="false"/>
    <row r="1047184" customFormat="false" ht="12.8" hidden="false" customHeight="true" outlineLevel="0" collapsed="false"/>
    <row r="1047185" customFormat="false" ht="12.8" hidden="false" customHeight="true" outlineLevel="0" collapsed="false"/>
    <row r="1047186" customFormat="false" ht="12.8" hidden="false" customHeight="true" outlineLevel="0" collapsed="false"/>
    <row r="1047187" customFormat="false" ht="12.8" hidden="false" customHeight="true" outlineLevel="0" collapsed="false"/>
    <row r="1047188" customFormat="false" ht="12.8" hidden="false" customHeight="true" outlineLevel="0" collapsed="false"/>
    <row r="1047189" customFormat="false" ht="12.8" hidden="false" customHeight="true" outlineLevel="0" collapsed="false"/>
    <row r="1047190" customFormat="false" ht="12.8" hidden="false" customHeight="true" outlineLevel="0" collapsed="false"/>
    <row r="1047191" customFormat="false" ht="12.8" hidden="false" customHeight="true" outlineLevel="0" collapsed="false"/>
    <row r="1047192" customFormat="false" ht="12.8" hidden="false" customHeight="true" outlineLevel="0" collapsed="false"/>
    <row r="1047193" customFormat="false" ht="12.8" hidden="false" customHeight="true" outlineLevel="0" collapsed="false"/>
    <row r="1047194" customFormat="false" ht="12.8" hidden="false" customHeight="true" outlineLevel="0" collapsed="false"/>
    <row r="1047195" customFormat="false" ht="12.8" hidden="false" customHeight="true" outlineLevel="0" collapsed="false"/>
    <row r="1047196" customFormat="false" ht="12.8" hidden="false" customHeight="true" outlineLevel="0" collapsed="false"/>
    <row r="1047197" customFormat="false" ht="12.8" hidden="false" customHeight="true" outlineLevel="0" collapsed="false"/>
    <row r="1047198" customFormat="false" ht="12.8" hidden="false" customHeight="true" outlineLevel="0" collapsed="false"/>
    <row r="1047199" customFormat="false" ht="12.8" hidden="false" customHeight="true" outlineLevel="0" collapsed="false"/>
    <row r="1047200" customFormat="false" ht="12.8" hidden="false" customHeight="true" outlineLevel="0" collapsed="false"/>
    <row r="1047201" customFormat="false" ht="12.8" hidden="false" customHeight="true" outlineLevel="0" collapsed="false"/>
    <row r="1047202" customFormat="false" ht="12.8" hidden="false" customHeight="true" outlineLevel="0" collapsed="false"/>
    <row r="1047203" customFormat="false" ht="12.8" hidden="false" customHeight="true" outlineLevel="0" collapsed="false"/>
    <row r="1047204" customFormat="false" ht="12.8" hidden="false" customHeight="true" outlineLevel="0" collapsed="false"/>
    <row r="1047205" customFormat="false" ht="12.8" hidden="false" customHeight="true" outlineLevel="0" collapsed="false"/>
    <row r="1047206" customFormat="false" ht="12.8" hidden="false" customHeight="true" outlineLevel="0" collapsed="false"/>
    <row r="1047207" customFormat="false" ht="12.8" hidden="false" customHeight="true" outlineLevel="0" collapsed="false"/>
    <row r="1047208" customFormat="false" ht="12.8" hidden="false" customHeight="true" outlineLevel="0" collapsed="false"/>
    <row r="1047209" customFormat="false" ht="12.8" hidden="false" customHeight="true" outlineLevel="0" collapsed="false"/>
    <row r="1047210" customFormat="false" ht="12.8" hidden="false" customHeight="true" outlineLevel="0" collapsed="false"/>
    <row r="1047211" customFormat="false" ht="12.8" hidden="false" customHeight="true" outlineLevel="0" collapsed="false"/>
    <row r="1047212" customFormat="false" ht="12.8" hidden="false" customHeight="true" outlineLevel="0" collapsed="false"/>
    <row r="1047213" customFormat="false" ht="12.8" hidden="false" customHeight="true" outlineLevel="0" collapsed="false"/>
    <row r="1047214" customFormat="false" ht="12.8" hidden="false" customHeight="true" outlineLevel="0" collapsed="false"/>
    <row r="1047215" customFormat="false" ht="12.8" hidden="false" customHeight="true" outlineLevel="0" collapsed="false"/>
    <row r="1047216" customFormat="false" ht="12.8" hidden="false" customHeight="true" outlineLevel="0" collapsed="false"/>
    <row r="1047217" customFormat="false" ht="12.8" hidden="false" customHeight="true" outlineLevel="0" collapsed="false"/>
    <row r="1047218" customFormat="false" ht="12.8" hidden="false" customHeight="true" outlineLevel="0" collapsed="false"/>
    <row r="1047219" customFormat="false" ht="12.8" hidden="false" customHeight="true" outlineLevel="0" collapsed="false"/>
    <row r="1047220" customFormat="false" ht="12.8" hidden="false" customHeight="true" outlineLevel="0" collapsed="false"/>
    <row r="1047221" customFormat="false" ht="12.8" hidden="false" customHeight="true" outlineLevel="0" collapsed="false"/>
    <row r="1047222" customFormat="false" ht="12.8" hidden="false" customHeight="true" outlineLevel="0" collapsed="false"/>
    <row r="1047223" customFormat="false" ht="12.8" hidden="false" customHeight="true" outlineLevel="0" collapsed="false"/>
    <row r="1047224" customFormat="false" ht="12.8" hidden="false" customHeight="true" outlineLevel="0" collapsed="false"/>
    <row r="1047225" customFormat="false" ht="12.8" hidden="false" customHeight="true" outlineLevel="0" collapsed="false"/>
    <row r="1047226" customFormat="false" ht="12.8" hidden="false" customHeight="true" outlineLevel="0" collapsed="false"/>
    <row r="1047227" customFormat="false" ht="12.8" hidden="false" customHeight="true" outlineLevel="0" collapsed="false"/>
    <row r="1047228" customFormat="false" ht="12.8" hidden="false" customHeight="true" outlineLevel="0" collapsed="false"/>
    <row r="1047229" customFormat="false" ht="12.8" hidden="false" customHeight="true" outlineLevel="0" collapsed="false"/>
    <row r="1047230" customFormat="false" ht="12.8" hidden="false" customHeight="true" outlineLevel="0" collapsed="false"/>
    <row r="1047231" customFormat="false" ht="12.8" hidden="false" customHeight="true" outlineLevel="0" collapsed="false"/>
    <row r="1047232" customFormat="false" ht="12.8" hidden="false" customHeight="true" outlineLevel="0" collapsed="false"/>
    <row r="1047233" customFormat="false" ht="12.8" hidden="false" customHeight="true" outlineLevel="0" collapsed="false"/>
    <row r="1047234" customFormat="false" ht="12.8" hidden="false" customHeight="true" outlineLevel="0" collapsed="false"/>
    <row r="1047235" customFormat="false" ht="12.8" hidden="false" customHeight="true" outlineLevel="0" collapsed="false"/>
    <row r="1047236" customFormat="false" ht="12.8" hidden="false" customHeight="true" outlineLevel="0" collapsed="false"/>
    <row r="1047237" customFormat="false" ht="12.8" hidden="false" customHeight="true" outlineLevel="0" collapsed="false"/>
    <row r="1047238" customFormat="false" ht="12.8" hidden="false" customHeight="true" outlineLevel="0" collapsed="false"/>
    <row r="1047239" customFormat="false" ht="12.8" hidden="false" customHeight="true" outlineLevel="0" collapsed="false"/>
    <row r="1047240" customFormat="false" ht="12.8" hidden="false" customHeight="true" outlineLevel="0" collapsed="false"/>
    <row r="1047241" customFormat="false" ht="12.8" hidden="false" customHeight="true" outlineLevel="0" collapsed="false"/>
    <row r="1047242" customFormat="false" ht="12.8" hidden="false" customHeight="true" outlineLevel="0" collapsed="false"/>
    <row r="1047243" customFormat="false" ht="12.8" hidden="false" customHeight="true" outlineLevel="0" collapsed="false"/>
    <row r="1047244" customFormat="false" ht="12.8" hidden="false" customHeight="true" outlineLevel="0" collapsed="false"/>
    <row r="1047245" customFormat="false" ht="12.8" hidden="false" customHeight="true" outlineLevel="0" collapsed="false"/>
    <row r="1047246" customFormat="false" ht="12.8" hidden="false" customHeight="true" outlineLevel="0" collapsed="false"/>
    <row r="1047247" customFormat="false" ht="12.8" hidden="false" customHeight="true" outlineLevel="0" collapsed="false"/>
    <row r="1047248" customFormat="false" ht="12.8" hidden="false" customHeight="true" outlineLevel="0" collapsed="false"/>
    <row r="1047249" customFormat="false" ht="12.8" hidden="false" customHeight="true" outlineLevel="0" collapsed="false"/>
    <row r="1047250" customFormat="false" ht="12.8" hidden="false" customHeight="true" outlineLevel="0" collapsed="false"/>
    <row r="1047251" customFormat="false" ht="12.8" hidden="false" customHeight="true" outlineLevel="0" collapsed="false"/>
    <row r="1047252" customFormat="false" ht="12.8" hidden="false" customHeight="true" outlineLevel="0" collapsed="false"/>
    <row r="1047253" customFormat="false" ht="12.8" hidden="false" customHeight="true" outlineLevel="0" collapsed="false"/>
    <row r="1047254" customFormat="false" ht="12.8" hidden="false" customHeight="true" outlineLevel="0" collapsed="false"/>
    <row r="1047255" customFormat="false" ht="12.8" hidden="false" customHeight="true" outlineLevel="0" collapsed="false"/>
    <row r="1047256" customFormat="false" ht="12.8" hidden="false" customHeight="true" outlineLevel="0" collapsed="false"/>
    <row r="1047257" customFormat="false" ht="12.8" hidden="false" customHeight="true" outlineLevel="0" collapsed="false"/>
    <row r="1047258" customFormat="false" ht="12.8" hidden="false" customHeight="true" outlineLevel="0" collapsed="false"/>
    <row r="1047259" customFormat="false" ht="12.8" hidden="false" customHeight="true" outlineLevel="0" collapsed="false"/>
    <row r="1047260" customFormat="false" ht="12.8" hidden="false" customHeight="true" outlineLevel="0" collapsed="false"/>
    <row r="1047261" customFormat="false" ht="12.8" hidden="false" customHeight="true" outlineLevel="0" collapsed="false"/>
    <row r="1047262" customFormat="false" ht="12.8" hidden="false" customHeight="true" outlineLevel="0" collapsed="false"/>
    <row r="1047263" customFormat="false" ht="12.8" hidden="false" customHeight="true" outlineLevel="0" collapsed="false"/>
    <row r="1047264" customFormat="false" ht="12.8" hidden="false" customHeight="true" outlineLevel="0" collapsed="false"/>
    <row r="1047265" customFormat="false" ht="12.8" hidden="false" customHeight="true" outlineLevel="0" collapsed="false"/>
    <row r="1047266" customFormat="false" ht="12.8" hidden="false" customHeight="true" outlineLevel="0" collapsed="false"/>
    <row r="1047267" customFormat="false" ht="12.8" hidden="false" customHeight="true" outlineLevel="0" collapsed="false"/>
    <row r="1047268" customFormat="false" ht="12.8" hidden="false" customHeight="true" outlineLevel="0" collapsed="false"/>
    <row r="1047269" customFormat="false" ht="12.8" hidden="false" customHeight="true" outlineLevel="0" collapsed="false"/>
    <row r="1047270" customFormat="false" ht="12.8" hidden="false" customHeight="true" outlineLevel="0" collapsed="false"/>
    <row r="1047271" customFormat="false" ht="12.8" hidden="false" customHeight="true" outlineLevel="0" collapsed="false"/>
    <row r="1047272" customFormat="false" ht="12.8" hidden="false" customHeight="true" outlineLevel="0" collapsed="false"/>
    <row r="1047273" customFormat="false" ht="12.8" hidden="false" customHeight="true" outlineLevel="0" collapsed="false"/>
    <row r="1047274" customFormat="false" ht="12.8" hidden="false" customHeight="true" outlineLevel="0" collapsed="false"/>
    <row r="1047275" customFormat="false" ht="12.8" hidden="false" customHeight="true" outlineLevel="0" collapsed="false"/>
    <row r="1047276" customFormat="false" ht="12.8" hidden="false" customHeight="true" outlineLevel="0" collapsed="false"/>
    <row r="1047277" customFormat="false" ht="12.8" hidden="false" customHeight="true" outlineLevel="0" collapsed="false"/>
    <row r="1047278" customFormat="false" ht="12.8" hidden="false" customHeight="true" outlineLevel="0" collapsed="false"/>
    <row r="1047279" customFormat="false" ht="12.8" hidden="false" customHeight="true" outlineLevel="0" collapsed="false"/>
    <row r="1047280" customFormat="false" ht="12.8" hidden="false" customHeight="true" outlineLevel="0" collapsed="false"/>
    <row r="1047281" customFormat="false" ht="12.8" hidden="false" customHeight="true" outlineLevel="0" collapsed="false"/>
    <row r="1047282" customFormat="false" ht="12.8" hidden="false" customHeight="true" outlineLevel="0" collapsed="false"/>
    <row r="1047283" customFormat="false" ht="12.8" hidden="false" customHeight="true" outlineLevel="0" collapsed="false"/>
    <row r="1047284" customFormat="false" ht="12.8" hidden="false" customHeight="true" outlineLevel="0" collapsed="false"/>
    <row r="1047285" customFormat="false" ht="12.8" hidden="false" customHeight="true" outlineLevel="0" collapsed="false"/>
    <row r="1047286" customFormat="false" ht="12.8" hidden="false" customHeight="true" outlineLevel="0" collapsed="false"/>
    <row r="1047287" customFormat="false" ht="12.8" hidden="false" customHeight="true" outlineLevel="0" collapsed="false"/>
    <row r="1047288" customFormat="false" ht="12.8" hidden="false" customHeight="true" outlineLevel="0" collapsed="false"/>
    <row r="1047289" customFormat="false" ht="12.8" hidden="false" customHeight="true" outlineLevel="0" collapsed="false"/>
    <row r="1047290" customFormat="false" ht="12.8" hidden="false" customHeight="true" outlineLevel="0" collapsed="false"/>
    <row r="1047291" customFormat="false" ht="12.8" hidden="false" customHeight="true" outlineLevel="0" collapsed="false"/>
    <row r="1047292" customFormat="false" ht="12.8" hidden="false" customHeight="true" outlineLevel="0" collapsed="false"/>
    <row r="1047293" customFormat="false" ht="12.8" hidden="false" customHeight="true" outlineLevel="0" collapsed="false"/>
    <row r="1047294" customFormat="false" ht="12.8" hidden="false" customHeight="true" outlineLevel="0" collapsed="false"/>
    <row r="1047295" customFormat="false" ht="12.8" hidden="false" customHeight="true" outlineLevel="0" collapsed="false"/>
    <row r="1047296" customFormat="false" ht="12.8" hidden="false" customHeight="true" outlineLevel="0" collapsed="false"/>
    <row r="1047297" customFormat="false" ht="12.8" hidden="false" customHeight="true" outlineLevel="0" collapsed="false"/>
    <row r="1047298" customFormat="false" ht="12.8" hidden="false" customHeight="true" outlineLevel="0" collapsed="false"/>
    <row r="1047299" customFormat="false" ht="12.8" hidden="false" customHeight="true" outlineLevel="0" collapsed="false"/>
    <row r="1047300" customFormat="false" ht="12.8" hidden="false" customHeight="true" outlineLevel="0" collapsed="false"/>
    <row r="1047301" customFormat="false" ht="12.8" hidden="false" customHeight="true" outlineLevel="0" collapsed="false"/>
    <row r="1047302" customFormat="false" ht="12.8" hidden="false" customHeight="true" outlineLevel="0" collapsed="false"/>
    <row r="1047303" customFormat="false" ht="12.8" hidden="false" customHeight="true" outlineLevel="0" collapsed="false"/>
    <row r="1047304" customFormat="false" ht="12.8" hidden="false" customHeight="true" outlineLevel="0" collapsed="false"/>
    <row r="1047305" customFormat="false" ht="12.8" hidden="false" customHeight="true" outlineLevel="0" collapsed="false"/>
    <row r="1047306" customFormat="false" ht="12.8" hidden="false" customHeight="true" outlineLevel="0" collapsed="false"/>
    <row r="1047307" customFormat="false" ht="12.8" hidden="false" customHeight="true" outlineLevel="0" collapsed="false"/>
    <row r="1047308" customFormat="false" ht="12.8" hidden="false" customHeight="true" outlineLevel="0" collapsed="false"/>
    <row r="1047309" customFormat="false" ht="12.8" hidden="false" customHeight="true" outlineLevel="0" collapsed="false"/>
    <row r="1047310" customFormat="false" ht="12.8" hidden="false" customHeight="true" outlineLevel="0" collapsed="false"/>
    <row r="1047311" customFormat="false" ht="12.8" hidden="false" customHeight="true" outlineLevel="0" collapsed="false"/>
    <row r="1047312" customFormat="false" ht="12.8" hidden="false" customHeight="true" outlineLevel="0" collapsed="false"/>
    <row r="1047313" customFormat="false" ht="12.8" hidden="false" customHeight="true" outlineLevel="0" collapsed="false"/>
    <row r="1047314" customFormat="false" ht="12.8" hidden="false" customHeight="true" outlineLevel="0" collapsed="false"/>
    <row r="1047315" customFormat="false" ht="12.8" hidden="false" customHeight="true" outlineLevel="0" collapsed="false"/>
    <row r="1047316" customFormat="false" ht="12.8" hidden="false" customHeight="true" outlineLevel="0" collapsed="false"/>
    <row r="1047317" customFormat="false" ht="12.8" hidden="false" customHeight="true" outlineLevel="0" collapsed="false"/>
    <row r="1047318" customFormat="false" ht="12.8" hidden="false" customHeight="true" outlineLevel="0" collapsed="false"/>
    <row r="1047319" customFormat="false" ht="12.8" hidden="false" customHeight="true" outlineLevel="0" collapsed="false"/>
    <row r="1047320" customFormat="false" ht="12.8" hidden="false" customHeight="true" outlineLevel="0" collapsed="false"/>
    <row r="1047321" customFormat="false" ht="12.8" hidden="false" customHeight="true" outlineLevel="0" collapsed="false"/>
    <row r="1047322" customFormat="false" ht="12.8" hidden="false" customHeight="true" outlineLevel="0" collapsed="false"/>
    <row r="1047323" customFormat="false" ht="12.8" hidden="false" customHeight="true" outlineLevel="0" collapsed="false"/>
    <row r="1047324" customFormat="false" ht="12.8" hidden="false" customHeight="true" outlineLevel="0" collapsed="false"/>
    <row r="1047325" customFormat="false" ht="12.8" hidden="false" customHeight="true" outlineLevel="0" collapsed="false"/>
    <row r="1047326" customFormat="false" ht="12.8" hidden="false" customHeight="true" outlineLevel="0" collapsed="false"/>
    <row r="1047327" customFormat="false" ht="12.8" hidden="false" customHeight="true" outlineLevel="0" collapsed="false"/>
    <row r="1047328" customFormat="false" ht="12.8" hidden="false" customHeight="true" outlineLevel="0" collapsed="false"/>
    <row r="1047329" customFormat="false" ht="12.8" hidden="false" customHeight="true" outlineLevel="0" collapsed="false"/>
    <row r="1047330" customFormat="false" ht="12.8" hidden="false" customHeight="true" outlineLevel="0" collapsed="false"/>
    <row r="1047331" customFormat="false" ht="12.8" hidden="false" customHeight="true" outlineLevel="0" collapsed="false"/>
    <row r="1047332" customFormat="false" ht="12.8" hidden="false" customHeight="true" outlineLevel="0" collapsed="false"/>
    <row r="1047333" customFormat="false" ht="12.8" hidden="false" customHeight="true" outlineLevel="0" collapsed="false"/>
    <row r="1047334" customFormat="false" ht="12.8" hidden="false" customHeight="true" outlineLevel="0" collapsed="false"/>
    <row r="1047335" customFormat="false" ht="12.8" hidden="false" customHeight="true" outlineLevel="0" collapsed="false"/>
    <row r="1047336" customFormat="false" ht="12.8" hidden="false" customHeight="true" outlineLevel="0" collapsed="false"/>
    <row r="1047337" customFormat="false" ht="12.8" hidden="false" customHeight="true" outlineLevel="0" collapsed="false"/>
    <row r="1047338" customFormat="false" ht="12.8" hidden="false" customHeight="true" outlineLevel="0" collapsed="false"/>
    <row r="1047339" customFormat="false" ht="12.8" hidden="false" customHeight="true" outlineLevel="0" collapsed="false"/>
    <row r="1047340" customFormat="false" ht="12.8" hidden="false" customHeight="true" outlineLevel="0" collapsed="false"/>
    <row r="1047341" customFormat="false" ht="12.8" hidden="false" customHeight="true" outlineLevel="0" collapsed="false"/>
    <row r="1047342" customFormat="false" ht="12.8" hidden="false" customHeight="true" outlineLevel="0" collapsed="false"/>
    <row r="1047343" customFormat="false" ht="12.8" hidden="false" customHeight="true" outlineLevel="0" collapsed="false"/>
    <row r="1047344" customFormat="false" ht="12.8" hidden="false" customHeight="true" outlineLevel="0" collapsed="false"/>
    <row r="1047345" customFormat="false" ht="12.8" hidden="false" customHeight="true" outlineLevel="0" collapsed="false"/>
    <row r="1047346" customFormat="false" ht="12.8" hidden="false" customHeight="true" outlineLevel="0" collapsed="false"/>
    <row r="1047347" customFormat="false" ht="12.8" hidden="false" customHeight="true" outlineLevel="0" collapsed="false"/>
    <row r="1047348" customFormat="false" ht="12.8" hidden="false" customHeight="true" outlineLevel="0" collapsed="false"/>
    <row r="1047349" customFormat="false" ht="12.8" hidden="false" customHeight="true" outlineLevel="0" collapsed="false"/>
    <row r="1047350" customFormat="false" ht="12.8" hidden="false" customHeight="true" outlineLevel="0" collapsed="false"/>
    <row r="1047351" customFormat="false" ht="12.8" hidden="false" customHeight="true" outlineLevel="0" collapsed="false"/>
    <row r="1047352" customFormat="false" ht="12.8" hidden="false" customHeight="true" outlineLevel="0" collapsed="false"/>
    <row r="1047353" customFormat="false" ht="12.8" hidden="false" customHeight="true" outlineLevel="0" collapsed="false"/>
    <row r="1047354" customFormat="false" ht="12.8" hidden="false" customHeight="true" outlineLevel="0" collapsed="false"/>
    <row r="1047355" customFormat="false" ht="12.8" hidden="false" customHeight="true" outlineLevel="0" collapsed="false"/>
    <row r="1047356" customFormat="false" ht="12.8" hidden="false" customHeight="true" outlineLevel="0" collapsed="false"/>
    <row r="1047357" customFormat="false" ht="12.8" hidden="false" customHeight="true" outlineLevel="0" collapsed="false"/>
    <row r="1047358" customFormat="false" ht="12.8" hidden="false" customHeight="true" outlineLevel="0" collapsed="false"/>
    <row r="1047359" customFormat="false" ht="12.8" hidden="false" customHeight="true" outlineLevel="0" collapsed="false"/>
    <row r="1047360" customFormat="false" ht="12.8" hidden="false" customHeight="true" outlineLevel="0" collapsed="false"/>
    <row r="1047361" customFormat="false" ht="12.8" hidden="false" customHeight="true" outlineLevel="0" collapsed="false"/>
    <row r="1047362" customFormat="false" ht="12.8" hidden="false" customHeight="true" outlineLevel="0" collapsed="false"/>
    <row r="1047363" customFormat="false" ht="12.8" hidden="false" customHeight="true" outlineLevel="0" collapsed="false"/>
    <row r="1047364" customFormat="false" ht="12.8" hidden="false" customHeight="true" outlineLevel="0" collapsed="false"/>
    <row r="1047365" customFormat="false" ht="12.8" hidden="false" customHeight="true" outlineLevel="0" collapsed="false"/>
    <row r="1047366" customFormat="false" ht="12.8" hidden="false" customHeight="true" outlineLevel="0" collapsed="false"/>
    <row r="1047367" customFormat="false" ht="12.8" hidden="false" customHeight="true" outlineLevel="0" collapsed="false"/>
    <row r="1047368" customFormat="false" ht="12.8" hidden="false" customHeight="true" outlineLevel="0" collapsed="false"/>
    <row r="1047369" customFormat="false" ht="12.8" hidden="false" customHeight="true" outlineLevel="0" collapsed="false"/>
    <row r="1047370" customFormat="false" ht="12.8" hidden="false" customHeight="true" outlineLevel="0" collapsed="false"/>
    <row r="1047371" customFormat="false" ht="12.8" hidden="false" customHeight="true" outlineLevel="0" collapsed="false"/>
    <row r="1047372" customFormat="false" ht="12.8" hidden="false" customHeight="true" outlineLevel="0" collapsed="false"/>
    <row r="1047373" customFormat="false" ht="12.8" hidden="false" customHeight="true" outlineLevel="0" collapsed="false"/>
    <row r="1047374" customFormat="false" ht="12.8" hidden="false" customHeight="true" outlineLevel="0" collapsed="false"/>
    <row r="1047375" customFormat="false" ht="12.8" hidden="false" customHeight="true" outlineLevel="0" collapsed="false"/>
    <row r="1047376" customFormat="false" ht="12.8" hidden="false" customHeight="true" outlineLevel="0" collapsed="false"/>
    <row r="1047377" customFormat="false" ht="12.8" hidden="false" customHeight="true" outlineLevel="0" collapsed="false"/>
    <row r="1047378" customFormat="false" ht="12.8" hidden="false" customHeight="true" outlineLevel="0" collapsed="false"/>
    <row r="1047379" customFormat="false" ht="12.8" hidden="false" customHeight="true" outlineLevel="0" collapsed="false"/>
    <row r="1047380" customFormat="false" ht="12.8" hidden="false" customHeight="true" outlineLevel="0" collapsed="false"/>
    <row r="1047381" customFormat="false" ht="12.8" hidden="false" customHeight="true" outlineLevel="0" collapsed="false"/>
    <row r="1047382" customFormat="false" ht="12.8" hidden="false" customHeight="true" outlineLevel="0" collapsed="false"/>
    <row r="1047383" customFormat="false" ht="12.8" hidden="false" customHeight="true" outlineLevel="0" collapsed="false"/>
    <row r="1047384" customFormat="false" ht="12.8" hidden="false" customHeight="true" outlineLevel="0" collapsed="false"/>
    <row r="1047385" customFormat="false" ht="12.8" hidden="false" customHeight="true" outlineLevel="0" collapsed="false"/>
    <row r="1047386" customFormat="false" ht="12.8" hidden="false" customHeight="true" outlineLevel="0" collapsed="false"/>
    <row r="1047387" customFormat="false" ht="12.8" hidden="false" customHeight="true" outlineLevel="0" collapsed="false"/>
    <row r="1047388" customFormat="false" ht="12.8" hidden="false" customHeight="true" outlineLevel="0" collapsed="false"/>
    <row r="1047389" customFormat="false" ht="12.8" hidden="false" customHeight="true" outlineLevel="0" collapsed="false"/>
    <row r="1047390" customFormat="false" ht="12.8" hidden="false" customHeight="true" outlineLevel="0" collapsed="false"/>
    <row r="1047391" customFormat="false" ht="12.8" hidden="false" customHeight="true" outlineLevel="0" collapsed="false"/>
    <row r="1047392" customFormat="false" ht="12.8" hidden="false" customHeight="true" outlineLevel="0" collapsed="false"/>
    <row r="1047393" customFormat="false" ht="12.8" hidden="false" customHeight="true" outlineLevel="0" collapsed="false"/>
    <row r="1047394" customFormat="false" ht="12.8" hidden="false" customHeight="true" outlineLevel="0" collapsed="false"/>
    <row r="1047395" customFormat="false" ht="12.8" hidden="false" customHeight="true" outlineLevel="0" collapsed="false"/>
    <row r="1047396" customFormat="false" ht="12.8" hidden="false" customHeight="true" outlineLevel="0" collapsed="false"/>
    <row r="1047397" customFormat="false" ht="12.8" hidden="false" customHeight="true" outlineLevel="0" collapsed="false"/>
    <row r="1047398" customFormat="false" ht="12.8" hidden="false" customHeight="true" outlineLevel="0" collapsed="false"/>
    <row r="1047399" customFormat="false" ht="12.8" hidden="false" customHeight="true" outlineLevel="0" collapsed="false"/>
    <row r="1047400" customFormat="false" ht="12.8" hidden="false" customHeight="true" outlineLevel="0" collapsed="false"/>
    <row r="1047401" customFormat="false" ht="12.8" hidden="false" customHeight="true" outlineLevel="0" collapsed="false"/>
    <row r="1047402" customFormat="false" ht="12.8" hidden="false" customHeight="true" outlineLevel="0" collapsed="false"/>
    <row r="1047403" customFormat="false" ht="12.8" hidden="false" customHeight="true" outlineLevel="0" collapsed="false"/>
    <row r="1047404" customFormat="false" ht="12.8" hidden="false" customHeight="true" outlineLevel="0" collapsed="false"/>
    <row r="1047405" customFormat="false" ht="12.8" hidden="false" customHeight="true" outlineLevel="0" collapsed="false"/>
    <row r="1047406" customFormat="false" ht="12.8" hidden="false" customHeight="true" outlineLevel="0" collapsed="false"/>
    <row r="1047407" customFormat="false" ht="12.8" hidden="false" customHeight="true" outlineLevel="0" collapsed="false"/>
    <row r="1047408" customFormat="false" ht="12.8" hidden="false" customHeight="true" outlineLevel="0" collapsed="false"/>
    <row r="1047409" customFormat="false" ht="12.8" hidden="false" customHeight="true" outlineLevel="0" collapsed="false"/>
    <row r="1047410" customFormat="false" ht="12.8" hidden="false" customHeight="true" outlineLevel="0" collapsed="false"/>
    <row r="1047411" customFormat="false" ht="12.8" hidden="false" customHeight="true" outlineLevel="0" collapsed="false"/>
    <row r="1047412" customFormat="false" ht="12.8" hidden="false" customHeight="true" outlineLevel="0" collapsed="false"/>
    <row r="1047413" customFormat="false" ht="12.8" hidden="false" customHeight="true" outlineLevel="0" collapsed="false"/>
    <row r="1047414" customFormat="false" ht="12.8" hidden="false" customHeight="true" outlineLevel="0" collapsed="false"/>
    <row r="1047415" customFormat="false" ht="12.8" hidden="false" customHeight="true" outlineLevel="0" collapsed="false"/>
    <row r="1047416" customFormat="false" ht="12.8" hidden="false" customHeight="true" outlineLevel="0" collapsed="false"/>
    <row r="1047417" customFormat="false" ht="12.8" hidden="false" customHeight="true" outlineLevel="0" collapsed="false"/>
    <row r="1047418" customFormat="false" ht="12.8" hidden="false" customHeight="true" outlineLevel="0" collapsed="false"/>
    <row r="1047419" customFormat="false" ht="12.8" hidden="false" customHeight="true" outlineLevel="0" collapsed="false"/>
    <row r="1047420" customFormat="false" ht="12.8" hidden="false" customHeight="true" outlineLevel="0" collapsed="false"/>
    <row r="1047421" customFormat="false" ht="12.8" hidden="false" customHeight="true" outlineLevel="0" collapsed="false"/>
    <row r="1047422" customFormat="false" ht="12.8" hidden="false" customHeight="true" outlineLevel="0" collapsed="false"/>
    <row r="1047423" customFormat="false" ht="12.8" hidden="false" customHeight="true" outlineLevel="0" collapsed="false"/>
    <row r="1047424" customFormat="false" ht="12.8" hidden="false" customHeight="true" outlineLevel="0" collapsed="false"/>
    <row r="1047425" customFormat="false" ht="12.8" hidden="false" customHeight="true" outlineLevel="0" collapsed="false"/>
    <row r="1047426" customFormat="false" ht="12.8" hidden="false" customHeight="true" outlineLevel="0" collapsed="false"/>
    <row r="1047427" customFormat="false" ht="12.8" hidden="false" customHeight="true" outlineLevel="0" collapsed="false"/>
    <row r="1047428" customFormat="false" ht="12.8" hidden="false" customHeight="true" outlineLevel="0" collapsed="false"/>
    <row r="1047429" customFormat="false" ht="12.8" hidden="false" customHeight="true" outlineLevel="0" collapsed="false"/>
    <row r="1047430" customFormat="false" ht="12.8" hidden="false" customHeight="true" outlineLevel="0" collapsed="false"/>
    <row r="1047431" customFormat="false" ht="12.8" hidden="false" customHeight="true" outlineLevel="0" collapsed="false"/>
    <row r="1047432" customFormat="false" ht="12.8" hidden="false" customHeight="true" outlineLevel="0" collapsed="false"/>
    <row r="1047433" customFormat="false" ht="12.8" hidden="false" customHeight="true" outlineLevel="0" collapsed="false"/>
    <row r="1047434" customFormat="false" ht="12.8" hidden="false" customHeight="true" outlineLevel="0" collapsed="false"/>
    <row r="1047435" customFormat="false" ht="12.8" hidden="false" customHeight="true" outlineLevel="0" collapsed="false"/>
    <row r="1047436" customFormat="false" ht="12.8" hidden="false" customHeight="true" outlineLevel="0" collapsed="false"/>
    <row r="1047437" customFormat="false" ht="12.8" hidden="false" customHeight="true" outlineLevel="0" collapsed="false"/>
    <row r="1047438" customFormat="false" ht="12.8" hidden="false" customHeight="true" outlineLevel="0" collapsed="false"/>
    <row r="1047439" customFormat="false" ht="12.8" hidden="false" customHeight="true" outlineLevel="0" collapsed="false"/>
    <row r="1047440" customFormat="false" ht="12.8" hidden="false" customHeight="true" outlineLevel="0" collapsed="false"/>
    <row r="1047441" customFormat="false" ht="12.8" hidden="false" customHeight="true" outlineLevel="0" collapsed="false"/>
    <row r="1047442" customFormat="false" ht="12.8" hidden="false" customHeight="true" outlineLevel="0" collapsed="false"/>
    <row r="1047443" customFormat="false" ht="12.8" hidden="false" customHeight="true" outlineLevel="0" collapsed="false"/>
    <row r="1047444" customFormat="false" ht="12.8" hidden="false" customHeight="true" outlineLevel="0" collapsed="false"/>
    <row r="1047445" customFormat="false" ht="12.8" hidden="false" customHeight="true" outlineLevel="0" collapsed="false"/>
    <row r="1047446" customFormat="false" ht="12.8" hidden="false" customHeight="true" outlineLevel="0" collapsed="false"/>
    <row r="1047447" customFormat="false" ht="12.8" hidden="false" customHeight="true" outlineLevel="0" collapsed="false"/>
    <row r="1047448" customFormat="false" ht="12.8" hidden="false" customHeight="true" outlineLevel="0" collapsed="false"/>
    <row r="1047449" customFormat="false" ht="12.8" hidden="false" customHeight="true" outlineLevel="0" collapsed="false"/>
    <row r="1047450" customFormat="false" ht="12.8" hidden="false" customHeight="true" outlineLevel="0" collapsed="false"/>
    <row r="1047451" customFormat="false" ht="12.8" hidden="false" customHeight="true" outlineLevel="0" collapsed="false"/>
    <row r="1047452" customFormat="false" ht="12.8" hidden="false" customHeight="true" outlineLevel="0" collapsed="false"/>
    <row r="1047453" customFormat="false" ht="12.8" hidden="false" customHeight="true" outlineLevel="0" collapsed="false"/>
    <row r="1047454" customFormat="false" ht="12.8" hidden="false" customHeight="true" outlineLevel="0" collapsed="false"/>
    <row r="1047455" customFormat="false" ht="12.8" hidden="false" customHeight="true" outlineLevel="0" collapsed="false"/>
    <row r="1047456" customFormat="false" ht="12.8" hidden="false" customHeight="true" outlineLevel="0" collapsed="false"/>
    <row r="1047457" customFormat="false" ht="12.8" hidden="false" customHeight="true" outlineLevel="0" collapsed="false"/>
    <row r="1047458" customFormat="false" ht="12.8" hidden="false" customHeight="true" outlineLevel="0" collapsed="false"/>
    <row r="1047459" customFormat="false" ht="12.8" hidden="false" customHeight="true" outlineLevel="0" collapsed="false"/>
    <row r="1047460" customFormat="false" ht="12.8" hidden="false" customHeight="true" outlineLevel="0" collapsed="false"/>
    <row r="1047461" customFormat="false" ht="12.8" hidden="false" customHeight="true" outlineLevel="0" collapsed="false"/>
    <row r="1047462" customFormat="false" ht="12.8" hidden="false" customHeight="true" outlineLevel="0" collapsed="false"/>
    <row r="1047463" customFormat="false" ht="12.8" hidden="false" customHeight="true" outlineLevel="0" collapsed="false"/>
    <row r="1047464" customFormat="false" ht="12.8" hidden="false" customHeight="true" outlineLevel="0" collapsed="false"/>
    <row r="1047465" customFormat="false" ht="12.8" hidden="false" customHeight="true" outlineLevel="0" collapsed="false"/>
    <row r="1047466" customFormat="false" ht="12.8" hidden="false" customHeight="true" outlineLevel="0" collapsed="false"/>
    <row r="1047467" customFormat="false" ht="12.8" hidden="false" customHeight="true" outlineLevel="0" collapsed="false"/>
    <row r="1047468" customFormat="false" ht="12.8" hidden="false" customHeight="true" outlineLevel="0" collapsed="false"/>
    <row r="1047469" customFormat="false" ht="12.8" hidden="false" customHeight="true" outlineLevel="0" collapsed="false"/>
    <row r="1047470" customFormat="false" ht="12.8" hidden="false" customHeight="true" outlineLevel="0" collapsed="false"/>
    <row r="1047471" customFormat="false" ht="12.8" hidden="false" customHeight="true" outlineLevel="0" collapsed="false"/>
    <row r="1047472" customFormat="false" ht="12.8" hidden="false" customHeight="true" outlineLevel="0" collapsed="false"/>
    <row r="1047473" customFormat="false" ht="12.8" hidden="false" customHeight="true" outlineLevel="0" collapsed="false"/>
    <row r="1047474" customFormat="false" ht="12.8" hidden="false" customHeight="true" outlineLevel="0" collapsed="false"/>
    <row r="1047475" customFormat="false" ht="12.8" hidden="false" customHeight="true" outlineLevel="0" collapsed="false"/>
    <row r="1047476" customFormat="false" ht="12.8" hidden="false" customHeight="true" outlineLevel="0" collapsed="false"/>
    <row r="1047477" customFormat="false" ht="12.8" hidden="false" customHeight="true" outlineLevel="0" collapsed="false"/>
    <row r="1047478" customFormat="false" ht="12.8" hidden="false" customHeight="true" outlineLevel="0" collapsed="false"/>
    <row r="1047479" customFormat="false" ht="12.8" hidden="false" customHeight="true" outlineLevel="0" collapsed="false"/>
    <row r="1047480" customFormat="false" ht="12.8" hidden="false" customHeight="true" outlineLevel="0" collapsed="false"/>
    <row r="1047481" customFormat="false" ht="12.8" hidden="false" customHeight="true" outlineLevel="0" collapsed="false"/>
    <row r="1047482" customFormat="false" ht="12.8" hidden="false" customHeight="true" outlineLevel="0" collapsed="false"/>
    <row r="1047483" customFormat="false" ht="12.8" hidden="false" customHeight="true" outlineLevel="0" collapsed="false"/>
    <row r="1047484" customFormat="false" ht="12.8" hidden="false" customHeight="true" outlineLevel="0" collapsed="false"/>
    <row r="1047485" customFormat="false" ht="12.8" hidden="false" customHeight="true" outlineLevel="0" collapsed="false"/>
    <row r="1047486" customFormat="false" ht="12.8" hidden="false" customHeight="true" outlineLevel="0" collapsed="false"/>
    <row r="1047487" customFormat="false" ht="12.8" hidden="false" customHeight="true" outlineLevel="0" collapsed="false"/>
    <row r="1047488" customFormat="false" ht="12.8" hidden="false" customHeight="true" outlineLevel="0" collapsed="false"/>
    <row r="1047489" customFormat="false" ht="12.8" hidden="false" customHeight="true" outlineLevel="0" collapsed="false"/>
    <row r="1047490" customFormat="false" ht="12.8" hidden="false" customHeight="true" outlineLevel="0" collapsed="false"/>
    <row r="1047491" customFormat="false" ht="12.8" hidden="false" customHeight="true" outlineLevel="0" collapsed="false"/>
    <row r="1047492" customFormat="false" ht="12.8" hidden="false" customHeight="true" outlineLevel="0" collapsed="false"/>
    <row r="1047493" customFormat="false" ht="12.8" hidden="false" customHeight="true" outlineLevel="0" collapsed="false"/>
    <row r="1047494" customFormat="false" ht="12.8" hidden="false" customHeight="true" outlineLevel="0" collapsed="false"/>
    <row r="1047495" customFormat="false" ht="12.8" hidden="false" customHeight="true" outlineLevel="0" collapsed="false"/>
    <row r="1047496" customFormat="false" ht="12.8" hidden="false" customHeight="true" outlineLevel="0" collapsed="false"/>
    <row r="1047497" customFormat="false" ht="12.8" hidden="false" customHeight="true" outlineLevel="0" collapsed="false"/>
    <row r="1047498" customFormat="false" ht="12.8" hidden="false" customHeight="true" outlineLevel="0" collapsed="false"/>
    <row r="1047499" customFormat="false" ht="12.8" hidden="false" customHeight="true" outlineLevel="0" collapsed="false"/>
    <row r="1047500" customFormat="false" ht="12.8" hidden="false" customHeight="true" outlineLevel="0" collapsed="false"/>
    <row r="1047501" customFormat="false" ht="12.8" hidden="false" customHeight="true" outlineLevel="0" collapsed="false"/>
    <row r="1047502" customFormat="false" ht="12.8" hidden="false" customHeight="true" outlineLevel="0" collapsed="false"/>
    <row r="1047503" customFormat="false" ht="12.8" hidden="false" customHeight="true" outlineLevel="0" collapsed="false"/>
    <row r="1047504" customFormat="false" ht="12.8" hidden="false" customHeight="true" outlineLevel="0" collapsed="false"/>
    <row r="1047505" customFormat="false" ht="12.8" hidden="false" customHeight="true" outlineLevel="0" collapsed="false"/>
    <row r="1047506" customFormat="false" ht="12.8" hidden="false" customHeight="true" outlineLevel="0" collapsed="false"/>
    <row r="1047507" customFormat="false" ht="12.8" hidden="false" customHeight="true" outlineLevel="0" collapsed="false"/>
    <row r="1047508" customFormat="false" ht="12.8" hidden="false" customHeight="true" outlineLevel="0" collapsed="false"/>
    <row r="1047509" customFormat="false" ht="12.8" hidden="false" customHeight="true" outlineLevel="0" collapsed="false"/>
    <row r="1047510" customFormat="false" ht="12.8" hidden="false" customHeight="true" outlineLevel="0" collapsed="false"/>
    <row r="1047511" customFormat="false" ht="12.8" hidden="false" customHeight="true" outlineLevel="0" collapsed="false"/>
    <row r="1047512" customFormat="false" ht="12.8" hidden="false" customHeight="true" outlineLevel="0" collapsed="false"/>
    <row r="1047513" customFormat="false" ht="12.8" hidden="false" customHeight="true" outlineLevel="0" collapsed="false"/>
    <row r="1047514" customFormat="false" ht="12.8" hidden="false" customHeight="true" outlineLevel="0" collapsed="false"/>
    <row r="1047515" customFormat="false" ht="12.8" hidden="false" customHeight="true" outlineLevel="0" collapsed="false"/>
    <row r="1047516" customFormat="false" ht="12.8" hidden="false" customHeight="true" outlineLevel="0" collapsed="false"/>
    <row r="1047517" customFormat="false" ht="12.8" hidden="false" customHeight="true" outlineLevel="0" collapsed="false"/>
    <row r="1047518" customFormat="false" ht="12.8" hidden="false" customHeight="true" outlineLevel="0" collapsed="false"/>
    <row r="1047519" customFormat="false" ht="12.8" hidden="false" customHeight="true" outlineLevel="0" collapsed="false"/>
    <row r="1047520" customFormat="false" ht="12.8" hidden="false" customHeight="true" outlineLevel="0" collapsed="false"/>
    <row r="1047521" customFormat="false" ht="12.8" hidden="false" customHeight="true" outlineLevel="0" collapsed="false"/>
    <row r="1047522" customFormat="false" ht="12.8" hidden="false" customHeight="true" outlineLevel="0" collapsed="false"/>
    <row r="1047523" customFormat="false" ht="12.8" hidden="false" customHeight="true" outlineLevel="0" collapsed="false"/>
    <row r="1047524" customFormat="false" ht="12.8" hidden="false" customHeight="true" outlineLevel="0" collapsed="false"/>
    <row r="1047525" customFormat="false" ht="12.8" hidden="false" customHeight="true" outlineLevel="0" collapsed="false"/>
    <row r="1047526" customFormat="false" ht="12.8" hidden="false" customHeight="true" outlineLevel="0" collapsed="false"/>
    <row r="1047527" customFormat="false" ht="12.8" hidden="false" customHeight="true" outlineLevel="0" collapsed="false"/>
    <row r="1047528" customFormat="false" ht="12.8" hidden="false" customHeight="true" outlineLevel="0" collapsed="false"/>
    <row r="1047529" customFormat="false" ht="12.8" hidden="false" customHeight="true" outlineLevel="0" collapsed="false"/>
    <row r="1047530" customFormat="false" ht="12.8" hidden="false" customHeight="true" outlineLevel="0" collapsed="false"/>
    <row r="1047531" customFormat="false" ht="12.8" hidden="false" customHeight="true" outlineLevel="0" collapsed="false"/>
    <row r="1047532" customFormat="false" ht="12.8" hidden="false" customHeight="true" outlineLevel="0" collapsed="false"/>
    <row r="1047533" customFormat="false" ht="12.8" hidden="false" customHeight="true" outlineLevel="0" collapsed="false"/>
    <row r="1047534" customFormat="false" ht="12.8" hidden="false" customHeight="true" outlineLevel="0" collapsed="false"/>
    <row r="1047535" customFormat="false" ht="12.8" hidden="false" customHeight="true" outlineLevel="0" collapsed="false"/>
    <row r="1047536" customFormat="false" ht="12.8" hidden="false" customHeight="true" outlineLevel="0" collapsed="false"/>
    <row r="1047537" customFormat="false" ht="12.8" hidden="false" customHeight="true" outlineLevel="0" collapsed="false"/>
    <row r="1047538" customFormat="false" ht="12.8" hidden="false" customHeight="true" outlineLevel="0" collapsed="false"/>
    <row r="1047539" customFormat="false" ht="12.8" hidden="false" customHeight="true" outlineLevel="0" collapsed="false"/>
    <row r="1047540" customFormat="false" ht="12.8" hidden="false" customHeight="true" outlineLevel="0" collapsed="false"/>
    <row r="1047541" customFormat="false" ht="12.8" hidden="false" customHeight="true" outlineLevel="0" collapsed="false"/>
    <row r="1047542" customFormat="false" ht="12.8" hidden="false" customHeight="true" outlineLevel="0" collapsed="false"/>
    <row r="1047543" customFormat="false" ht="12.8" hidden="false" customHeight="true" outlineLevel="0" collapsed="false"/>
    <row r="1047544" customFormat="false" ht="12.8" hidden="false" customHeight="true" outlineLevel="0" collapsed="false"/>
    <row r="1047545" customFormat="false" ht="12.8" hidden="false" customHeight="true" outlineLevel="0" collapsed="false"/>
    <row r="1047546" customFormat="false" ht="12.8" hidden="false" customHeight="true" outlineLevel="0" collapsed="false"/>
    <row r="1047547" customFormat="false" ht="12.8" hidden="false" customHeight="true" outlineLevel="0" collapsed="false"/>
    <row r="1047548" customFormat="false" ht="12.8" hidden="false" customHeight="true" outlineLevel="0" collapsed="false"/>
    <row r="1047549" customFormat="false" ht="12.8" hidden="false" customHeight="true" outlineLevel="0" collapsed="false"/>
    <row r="1047550" customFormat="false" ht="12.8" hidden="false" customHeight="true" outlineLevel="0" collapsed="false"/>
    <row r="1047551" customFormat="false" ht="12.8" hidden="false" customHeight="true" outlineLevel="0" collapsed="false"/>
    <row r="1047552" customFormat="false" ht="12.8" hidden="false" customHeight="true" outlineLevel="0" collapsed="false"/>
    <row r="1047553" customFormat="false" ht="12.8" hidden="false" customHeight="true" outlineLevel="0" collapsed="false"/>
    <row r="1047554" customFormat="false" ht="12.8" hidden="false" customHeight="true" outlineLevel="0" collapsed="false"/>
    <row r="1047555" customFormat="false" ht="12.8" hidden="false" customHeight="true" outlineLevel="0" collapsed="false"/>
    <row r="1047556" customFormat="false" ht="12.8" hidden="false" customHeight="true" outlineLevel="0" collapsed="false"/>
    <row r="1047557" customFormat="false" ht="12.8" hidden="false" customHeight="true" outlineLevel="0" collapsed="false"/>
    <row r="1047558" customFormat="false" ht="12.8" hidden="false" customHeight="true" outlineLevel="0" collapsed="false"/>
    <row r="1047559" customFormat="false" ht="12.8" hidden="false" customHeight="true" outlineLevel="0" collapsed="false"/>
    <row r="1047560" customFormat="false" ht="12.8" hidden="false" customHeight="true" outlineLevel="0" collapsed="false"/>
    <row r="1047561" customFormat="false" ht="12.8" hidden="false" customHeight="true" outlineLevel="0" collapsed="false"/>
    <row r="1047562" customFormat="false" ht="12.8" hidden="false" customHeight="true" outlineLevel="0" collapsed="false"/>
    <row r="1047563" customFormat="false" ht="12.8" hidden="false" customHeight="true" outlineLevel="0" collapsed="false"/>
    <row r="1047564" customFormat="false" ht="12.8" hidden="false" customHeight="true" outlineLevel="0" collapsed="false"/>
    <row r="1047565" customFormat="false" ht="12.8" hidden="false" customHeight="true" outlineLevel="0" collapsed="false"/>
    <row r="1047566" customFormat="false" ht="12.8" hidden="false" customHeight="true" outlineLevel="0" collapsed="false"/>
    <row r="1047567" customFormat="false" ht="12.8" hidden="false" customHeight="true" outlineLevel="0" collapsed="false"/>
    <row r="1047568" customFormat="false" ht="12.8" hidden="false" customHeight="true" outlineLevel="0" collapsed="false"/>
    <row r="1047569" customFormat="false" ht="12.8" hidden="false" customHeight="true" outlineLevel="0" collapsed="false"/>
    <row r="1047570" customFormat="false" ht="12.8" hidden="false" customHeight="true" outlineLevel="0" collapsed="false"/>
    <row r="1047571" customFormat="false" ht="12.8" hidden="false" customHeight="true" outlineLevel="0" collapsed="false"/>
    <row r="1047572" customFormat="false" ht="12.8" hidden="false" customHeight="true" outlineLevel="0" collapsed="false"/>
    <row r="1047573" customFormat="false" ht="12.8" hidden="false" customHeight="true" outlineLevel="0" collapsed="false"/>
    <row r="1047574" customFormat="false" ht="12.8" hidden="false" customHeight="true" outlineLevel="0" collapsed="false"/>
    <row r="1047575" customFormat="false" ht="12.8" hidden="false" customHeight="true" outlineLevel="0" collapsed="false"/>
    <row r="1047576" customFormat="false" ht="12.8" hidden="false" customHeight="true" outlineLevel="0" collapsed="false"/>
    <row r="1047577" customFormat="false" ht="12.8" hidden="false" customHeight="true" outlineLevel="0" collapsed="false"/>
    <row r="1047578" customFormat="false" ht="12.8" hidden="false" customHeight="true" outlineLevel="0" collapsed="false"/>
    <row r="1047579" customFormat="false" ht="12.8" hidden="false" customHeight="true" outlineLevel="0" collapsed="false"/>
    <row r="1047580" customFormat="false" ht="12.8" hidden="false" customHeight="true" outlineLevel="0" collapsed="false"/>
    <row r="1047581" customFormat="false" ht="12.8" hidden="false" customHeight="true" outlineLevel="0" collapsed="false"/>
    <row r="1047582" customFormat="false" ht="12.8" hidden="false" customHeight="true" outlineLevel="0" collapsed="false"/>
    <row r="1047583" customFormat="false" ht="12.8" hidden="false" customHeight="true" outlineLevel="0" collapsed="false"/>
    <row r="1047584" customFormat="false" ht="12.8" hidden="false" customHeight="true" outlineLevel="0" collapsed="false"/>
    <row r="1047585" customFormat="false" ht="12.8" hidden="false" customHeight="true" outlineLevel="0" collapsed="false"/>
    <row r="1047586" customFormat="false" ht="12.8" hidden="false" customHeight="true" outlineLevel="0" collapsed="false"/>
    <row r="1047587" customFormat="false" ht="12.8" hidden="false" customHeight="true" outlineLevel="0" collapsed="false"/>
    <row r="1047588" customFormat="false" ht="12.8" hidden="false" customHeight="true" outlineLevel="0" collapsed="false"/>
    <row r="1047589" customFormat="false" ht="12.8" hidden="false" customHeight="true" outlineLevel="0" collapsed="false"/>
    <row r="1047590" customFormat="false" ht="12.8" hidden="false" customHeight="true" outlineLevel="0" collapsed="false"/>
    <row r="1047591" customFormat="false" ht="12.8" hidden="false" customHeight="true" outlineLevel="0" collapsed="false"/>
    <row r="1047592" customFormat="false" ht="12.8" hidden="false" customHeight="true" outlineLevel="0" collapsed="false"/>
    <row r="1047593" customFormat="false" ht="12.8" hidden="false" customHeight="true" outlineLevel="0" collapsed="false"/>
    <row r="1047594" customFormat="false" ht="12.8" hidden="false" customHeight="true" outlineLevel="0" collapsed="false"/>
    <row r="1047595" customFormat="false" ht="12.8" hidden="false" customHeight="true" outlineLevel="0" collapsed="false"/>
    <row r="1047596" customFormat="false" ht="12.8" hidden="false" customHeight="true" outlineLevel="0" collapsed="false"/>
    <row r="1047597" customFormat="false" ht="12.8" hidden="false" customHeight="true" outlineLevel="0" collapsed="false"/>
    <row r="1047598" customFormat="false" ht="12.8" hidden="false" customHeight="true" outlineLevel="0" collapsed="false"/>
    <row r="1047599" customFormat="false" ht="12.8" hidden="false" customHeight="true" outlineLevel="0" collapsed="false"/>
    <row r="1047600" customFormat="false" ht="12.8" hidden="false" customHeight="true" outlineLevel="0" collapsed="false"/>
    <row r="1047601" customFormat="false" ht="12.8" hidden="false" customHeight="true" outlineLevel="0" collapsed="false"/>
    <row r="1047602" customFormat="false" ht="12.8" hidden="false" customHeight="true" outlineLevel="0" collapsed="false"/>
    <row r="1047603" customFormat="false" ht="12.8" hidden="false" customHeight="true" outlineLevel="0" collapsed="false"/>
    <row r="1047604" customFormat="false" ht="12.8" hidden="false" customHeight="true" outlineLevel="0" collapsed="false"/>
    <row r="1047605" customFormat="false" ht="12.8" hidden="false" customHeight="true" outlineLevel="0" collapsed="false"/>
    <row r="1047606" customFormat="false" ht="12.8" hidden="false" customHeight="true" outlineLevel="0" collapsed="false"/>
    <row r="1047607" customFormat="false" ht="12.8" hidden="false" customHeight="true" outlineLevel="0" collapsed="false"/>
    <row r="1047608" customFormat="false" ht="12.8" hidden="false" customHeight="true" outlineLevel="0" collapsed="false"/>
    <row r="1047609" customFormat="false" ht="12.8" hidden="false" customHeight="true" outlineLevel="0" collapsed="false"/>
    <row r="1047610" customFormat="false" ht="12.8" hidden="false" customHeight="true" outlineLevel="0" collapsed="false"/>
    <row r="1047611" customFormat="false" ht="12.8" hidden="false" customHeight="true" outlineLevel="0" collapsed="false"/>
    <row r="1047612" customFormat="false" ht="12.8" hidden="false" customHeight="true" outlineLevel="0" collapsed="false"/>
    <row r="1047613" customFormat="false" ht="12.8" hidden="false" customHeight="true" outlineLevel="0" collapsed="false"/>
    <row r="1047614" customFormat="false" ht="12.8" hidden="false" customHeight="true" outlineLevel="0" collapsed="false"/>
    <row r="1047615" customFormat="false" ht="12.8" hidden="false" customHeight="true" outlineLevel="0" collapsed="false"/>
    <row r="1047616" customFormat="false" ht="12.8" hidden="false" customHeight="true" outlineLevel="0" collapsed="false"/>
    <row r="1047617" customFormat="false" ht="12.8" hidden="false" customHeight="true" outlineLevel="0" collapsed="false"/>
    <row r="1047618" customFormat="false" ht="12.8" hidden="false" customHeight="true" outlineLevel="0" collapsed="false"/>
    <row r="1047619" customFormat="false" ht="12.8" hidden="false" customHeight="true" outlineLevel="0" collapsed="false"/>
    <row r="1047620" customFormat="false" ht="12.8" hidden="false" customHeight="true" outlineLevel="0" collapsed="false"/>
    <row r="1047621" customFormat="false" ht="12.8" hidden="false" customHeight="true" outlineLevel="0" collapsed="false"/>
    <row r="1047622" customFormat="false" ht="12.8" hidden="false" customHeight="true" outlineLevel="0" collapsed="false"/>
    <row r="1047623" customFormat="false" ht="12.8" hidden="false" customHeight="true" outlineLevel="0" collapsed="false"/>
    <row r="1047624" customFormat="false" ht="12.8" hidden="false" customHeight="true" outlineLevel="0" collapsed="false"/>
    <row r="1047625" customFormat="false" ht="12.8" hidden="false" customHeight="true" outlineLevel="0" collapsed="false"/>
    <row r="1047626" customFormat="false" ht="12.8" hidden="false" customHeight="true" outlineLevel="0" collapsed="false"/>
    <row r="1047627" customFormat="false" ht="12.8" hidden="false" customHeight="true" outlineLevel="0" collapsed="false"/>
    <row r="1047628" customFormat="false" ht="12.8" hidden="false" customHeight="true" outlineLevel="0" collapsed="false"/>
    <row r="1047629" customFormat="false" ht="12.8" hidden="false" customHeight="true" outlineLevel="0" collapsed="false"/>
    <row r="1047630" customFormat="false" ht="12.8" hidden="false" customHeight="true" outlineLevel="0" collapsed="false"/>
    <row r="1047631" customFormat="false" ht="12.8" hidden="false" customHeight="true" outlineLevel="0" collapsed="false"/>
    <row r="1047632" customFormat="false" ht="12.8" hidden="false" customHeight="true" outlineLevel="0" collapsed="false"/>
    <row r="1047633" customFormat="false" ht="12.8" hidden="false" customHeight="true" outlineLevel="0" collapsed="false"/>
    <row r="1047634" customFormat="false" ht="12.8" hidden="false" customHeight="true" outlineLevel="0" collapsed="false"/>
    <row r="1047635" customFormat="false" ht="12.8" hidden="false" customHeight="true" outlineLevel="0" collapsed="false"/>
    <row r="1047636" customFormat="false" ht="12.8" hidden="false" customHeight="true" outlineLevel="0" collapsed="false"/>
    <row r="1047637" customFormat="false" ht="12.8" hidden="false" customHeight="true" outlineLevel="0" collapsed="false"/>
    <row r="1047638" customFormat="false" ht="12.8" hidden="false" customHeight="true" outlineLevel="0" collapsed="false"/>
    <row r="1047639" customFormat="false" ht="12.8" hidden="false" customHeight="true" outlineLevel="0" collapsed="false"/>
    <row r="1047640" customFormat="false" ht="12.8" hidden="false" customHeight="true" outlineLevel="0" collapsed="false"/>
    <row r="1047641" customFormat="false" ht="12.8" hidden="false" customHeight="true" outlineLevel="0" collapsed="false"/>
    <row r="1047642" customFormat="false" ht="12.8" hidden="false" customHeight="true" outlineLevel="0" collapsed="false"/>
    <row r="1047643" customFormat="false" ht="12.8" hidden="false" customHeight="true" outlineLevel="0" collapsed="false"/>
    <row r="1047644" customFormat="false" ht="12.8" hidden="false" customHeight="true" outlineLevel="0" collapsed="false"/>
    <row r="1047645" customFormat="false" ht="12.8" hidden="false" customHeight="true" outlineLevel="0" collapsed="false"/>
    <row r="1047646" customFormat="false" ht="12.8" hidden="false" customHeight="true" outlineLevel="0" collapsed="false"/>
    <row r="1047647" customFormat="false" ht="12.8" hidden="false" customHeight="true" outlineLevel="0" collapsed="false"/>
    <row r="1047648" customFormat="false" ht="12.8" hidden="false" customHeight="true" outlineLevel="0" collapsed="false"/>
    <row r="1047649" customFormat="false" ht="12.8" hidden="false" customHeight="true" outlineLevel="0" collapsed="false"/>
    <row r="1047650" customFormat="false" ht="12.8" hidden="false" customHeight="true" outlineLevel="0" collapsed="false"/>
    <row r="1047651" customFormat="false" ht="12.8" hidden="false" customHeight="true" outlineLevel="0" collapsed="false"/>
    <row r="1047652" customFormat="false" ht="12.8" hidden="false" customHeight="true" outlineLevel="0" collapsed="false"/>
    <row r="1047653" customFormat="false" ht="12.8" hidden="false" customHeight="true" outlineLevel="0" collapsed="false"/>
    <row r="1047654" customFormat="false" ht="12.8" hidden="false" customHeight="true" outlineLevel="0" collapsed="false"/>
    <row r="1047655" customFormat="false" ht="12.8" hidden="false" customHeight="true" outlineLevel="0" collapsed="false"/>
    <row r="1047656" customFormat="false" ht="12.8" hidden="false" customHeight="true" outlineLevel="0" collapsed="false"/>
    <row r="1047657" customFormat="false" ht="12.8" hidden="false" customHeight="true" outlineLevel="0" collapsed="false"/>
    <row r="1047658" customFormat="false" ht="12.8" hidden="false" customHeight="true" outlineLevel="0" collapsed="false"/>
    <row r="1047659" customFormat="false" ht="12.8" hidden="false" customHeight="true" outlineLevel="0" collapsed="false"/>
    <row r="1047660" customFormat="false" ht="12.8" hidden="false" customHeight="true" outlineLevel="0" collapsed="false"/>
    <row r="1047661" customFormat="false" ht="12.8" hidden="false" customHeight="true" outlineLevel="0" collapsed="false"/>
    <row r="1047662" customFormat="false" ht="12.8" hidden="false" customHeight="true" outlineLevel="0" collapsed="false"/>
    <row r="1047663" customFormat="false" ht="12.8" hidden="false" customHeight="true" outlineLevel="0" collapsed="false"/>
    <row r="1047664" customFormat="false" ht="12.8" hidden="false" customHeight="true" outlineLevel="0" collapsed="false"/>
    <row r="1047665" customFormat="false" ht="12.8" hidden="false" customHeight="true" outlineLevel="0" collapsed="false"/>
    <row r="1047666" customFormat="false" ht="12.8" hidden="false" customHeight="true" outlineLevel="0" collapsed="false"/>
    <row r="1047667" customFormat="false" ht="12.8" hidden="false" customHeight="true" outlineLevel="0" collapsed="false"/>
    <row r="1047668" customFormat="false" ht="12.8" hidden="false" customHeight="true" outlineLevel="0" collapsed="false"/>
    <row r="1047669" customFormat="false" ht="12.8" hidden="false" customHeight="true" outlineLevel="0" collapsed="false"/>
    <row r="1047670" customFormat="false" ht="12.8" hidden="false" customHeight="true" outlineLevel="0" collapsed="false"/>
    <row r="1047671" customFormat="false" ht="12.8" hidden="false" customHeight="true" outlineLevel="0" collapsed="false"/>
    <row r="1047672" customFormat="false" ht="12.8" hidden="false" customHeight="true" outlineLevel="0" collapsed="false"/>
    <row r="1047673" customFormat="false" ht="12.8" hidden="false" customHeight="true" outlineLevel="0" collapsed="false"/>
    <row r="1047674" customFormat="false" ht="12.8" hidden="false" customHeight="true" outlineLevel="0" collapsed="false"/>
    <row r="1047675" customFormat="false" ht="12.8" hidden="false" customHeight="true" outlineLevel="0" collapsed="false"/>
    <row r="1047676" customFormat="false" ht="12.8" hidden="false" customHeight="true" outlineLevel="0" collapsed="false"/>
    <row r="1047677" customFormat="false" ht="12.8" hidden="false" customHeight="true" outlineLevel="0" collapsed="false"/>
    <row r="1047678" customFormat="false" ht="12.8" hidden="false" customHeight="true" outlineLevel="0" collapsed="false"/>
    <row r="1047679" customFormat="false" ht="12.8" hidden="false" customHeight="true" outlineLevel="0" collapsed="false"/>
    <row r="1047680" customFormat="false" ht="12.8" hidden="false" customHeight="true" outlineLevel="0" collapsed="false"/>
    <row r="1047681" customFormat="false" ht="12.8" hidden="false" customHeight="true" outlineLevel="0" collapsed="false"/>
    <row r="1047682" customFormat="false" ht="12.8" hidden="false" customHeight="true" outlineLevel="0" collapsed="false"/>
    <row r="1047683" customFormat="false" ht="12.8" hidden="false" customHeight="true" outlineLevel="0" collapsed="false"/>
    <row r="1047684" customFormat="false" ht="12.8" hidden="false" customHeight="true" outlineLevel="0" collapsed="false"/>
    <row r="1047685" customFormat="false" ht="12.8" hidden="false" customHeight="true" outlineLevel="0" collapsed="false"/>
    <row r="1047686" customFormat="false" ht="12.8" hidden="false" customHeight="true" outlineLevel="0" collapsed="false"/>
    <row r="1047687" customFormat="false" ht="12.8" hidden="false" customHeight="true" outlineLevel="0" collapsed="false"/>
    <row r="1047688" customFormat="false" ht="12.8" hidden="false" customHeight="true" outlineLevel="0" collapsed="false"/>
    <row r="1047689" customFormat="false" ht="12.8" hidden="false" customHeight="true" outlineLevel="0" collapsed="false"/>
    <row r="1047690" customFormat="false" ht="12.8" hidden="false" customHeight="true" outlineLevel="0" collapsed="false"/>
    <row r="1047691" customFormat="false" ht="12.8" hidden="false" customHeight="true" outlineLevel="0" collapsed="false"/>
    <row r="1047692" customFormat="false" ht="12.8" hidden="false" customHeight="true" outlineLevel="0" collapsed="false"/>
    <row r="1047693" customFormat="false" ht="12.8" hidden="false" customHeight="true" outlineLevel="0" collapsed="false"/>
    <row r="1047694" customFormat="false" ht="12.8" hidden="false" customHeight="true" outlineLevel="0" collapsed="false"/>
    <row r="1047695" customFormat="false" ht="12.8" hidden="false" customHeight="true" outlineLevel="0" collapsed="false"/>
    <row r="1047696" customFormat="false" ht="12.8" hidden="false" customHeight="true" outlineLevel="0" collapsed="false"/>
    <row r="1047697" customFormat="false" ht="12.8" hidden="false" customHeight="true" outlineLevel="0" collapsed="false"/>
    <row r="1047698" customFormat="false" ht="12.8" hidden="false" customHeight="true" outlineLevel="0" collapsed="false"/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2025-11-27T13:56:36Z</dcterms:modified>
  <cp:revision>11</cp:revision>
  <dc:subject/>
  <dc:title/>
</cp:coreProperties>
</file>